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Default Extension="emf" ContentType="image/x-emf"/>
  <Override PartName="/xl/embeddings/oleObject3.bin" ContentType="application/vnd.openxmlformats-officedocument.oleObject"/>
  <Override PartName="/xl/charts/chart2.xml" ContentType="application/vnd.openxmlformats-officedocument.drawingml.chart+xml"/>
  <Override PartName="/xl/embeddings/oleObject4.bin" ContentType="application/vnd.openxmlformats-officedocument.oleObject"/>
  <Override PartName="/xl/drawings/drawing4.xml" ContentType="application/vnd.openxmlformats-officedocument.drawing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embeddings/oleObject1.bin" ContentType="application/vnd.openxmlformats-officedocument.oleObject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embeddings/oleObject2.bin" ContentType="application/vnd.openxmlformats-officedocument.oleObjec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11520" windowHeight="5715"/>
  </bookViews>
  <sheets>
    <sheet name="Forma de citar" sheetId="16" r:id="rId1"/>
    <sheet name="Presion osmotica" sheetId="1" r:id="rId2"/>
    <sheet name="Cap. Osmotica STD" sheetId="2" r:id="rId3"/>
    <sheet name="Pesos finales STD" sheetId="3" r:id="rId4"/>
    <sheet name="Comapracion Seti vanna" sheetId="4" r:id="rId5"/>
  </sheets>
  <calcPr calcId="125725"/>
</workbook>
</file>

<file path=xl/calcChain.xml><?xml version="1.0" encoding="utf-8"?>
<calcChain xmlns="http://schemas.openxmlformats.org/spreadsheetml/2006/main">
  <c r="N16" i="2"/>
  <c r="O16" s="1"/>
  <c r="P16" s="1"/>
  <c r="N17"/>
  <c r="O17"/>
  <c r="P17" s="1"/>
  <c r="N18"/>
  <c r="O18" s="1"/>
  <c r="P18" s="1"/>
  <c r="N19"/>
  <c r="O19"/>
  <c r="P19" s="1"/>
  <c r="N20"/>
  <c r="O20" s="1"/>
  <c r="P20" s="1"/>
  <c r="N21"/>
  <c r="O21"/>
  <c r="P21" s="1"/>
  <c r="N22"/>
  <c r="O22" s="1"/>
  <c r="P22" s="1"/>
  <c r="N23"/>
  <c r="O23"/>
  <c r="P23" s="1"/>
  <c r="B24" i="1"/>
  <c r="C24"/>
  <c r="D24"/>
  <c r="E24"/>
  <c r="H24"/>
  <c r="I24"/>
  <c r="J24"/>
  <c r="K24"/>
  <c r="N24"/>
  <c r="O24"/>
  <c r="P24"/>
  <c r="Q24"/>
  <c r="T24"/>
  <c r="U24"/>
  <c r="V24"/>
  <c r="W24"/>
  <c r="B25"/>
  <c r="C25"/>
  <c r="D25"/>
  <c r="E25"/>
  <c r="H25"/>
  <c r="I25"/>
  <c r="J25"/>
  <c r="K25"/>
  <c r="N25"/>
  <c r="O25"/>
  <c r="P25"/>
  <c r="Q25"/>
  <c r="T25"/>
  <c r="U25"/>
  <c r="V25"/>
  <c r="W25"/>
  <c r="B26"/>
  <c r="C26"/>
  <c r="D26"/>
  <c r="E26"/>
  <c r="H26"/>
  <c r="I26"/>
  <c r="J26"/>
  <c r="K26"/>
  <c r="N26"/>
  <c r="O26"/>
  <c r="P26"/>
  <c r="Q26"/>
  <c r="T26"/>
  <c r="U26"/>
  <c r="V26"/>
  <c r="W26"/>
  <c r="B27"/>
  <c r="C27"/>
  <c r="D27"/>
  <c r="E27"/>
  <c r="H27"/>
  <c r="I27"/>
  <c r="J27"/>
  <c r="K27"/>
  <c r="N27"/>
  <c r="O27"/>
  <c r="P27"/>
  <c r="Q27"/>
  <c r="T27"/>
  <c r="U27"/>
  <c r="V27"/>
  <c r="W27"/>
  <c r="D29"/>
  <c r="C30"/>
  <c r="E30"/>
  <c r="I30"/>
  <c r="K30"/>
  <c r="O30"/>
  <c r="Q30"/>
  <c r="U30"/>
  <c r="W30"/>
  <c r="D35"/>
  <c r="J35"/>
  <c r="P35"/>
  <c r="V35"/>
  <c r="A36"/>
  <c r="D36"/>
  <c r="G36"/>
  <c r="J36"/>
  <c r="M36"/>
  <c r="P36"/>
  <c r="S36"/>
  <c r="V36"/>
  <c r="A37"/>
  <c r="D37"/>
  <c r="G37"/>
  <c r="J37"/>
  <c r="M37"/>
  <c r="P37"/>
  <c r="S37"/>
  <c r="V37"/>
  <c r="A38"/>
  <c r="D38"/>
  <c r="G38"/>
  <c r="J38"/>
  <c r="M38"/>
  <c r="P38"/>
  <c r="S38"/>
  <c r="V38"/>
  <c r="A39"/>
  <c r="D39"/>
  <c r="G39"/>
  <c r="J39"/>
  <c r="M39"/>
  <c r="P39"/>
  <c r="S39"/>
  <c r="V39"/>
  <c r="A40"/>
  <c r="D40"/>
  <c r="G40"/>
  <c r="J40"/>
  <c r="M40"/>
  <c r="P40"/>
  <c r="S40"/>
  <c r="V40"/>
  <c r="A41"/>
  <c r="D41"/>
  <c r="G41"/>
  <c r="J41"/>
  <c r="M41"/>
  <c r="P41"/>
  <c r="S41"/>
  <c r="V41"/>
  <c r="A42"/>
  <c r="D42"/>
  <c r="G42"/>
  <c r="J42"/>
  <c r="M42"/>
  <c r="P42"/>
  <c r="S42"/>
  <c r="V42"/>
  <c r="A43"/>
  <c r="D43"/>
  <c r="G43"/>
  <c r="J43"/>
  <c r="M43"/>
  <c r="P43"/>
  <c r="S43"/>
  <c r="V43"/>
  <c r="A44"/>
  <c r="D44"/>
  <c r="G44"/>
  <c r="J44"/>
  <c r="M44"/>
  <c r="P44"/>
  <c r="S44"/>
  <c r="V44"/>
  <c r="A45"/>
  <c r="D45"/>
  <c r="G45"/>
  <c r="J45"/>
  <c r="M45"/>
  <c r="P45"/>
  <c r="S45"/>
  <c r="V45"/>
  <c r="A46"/>
  <c r="D46"/>
  <c r="G46"/>
  <c r="J46"/>
  <c r="M46"/>
  <c r="P46"/>
  <c r="S46"/>
  <c r="V46"/>
  <c r="A47"/>
  <c r="D47"/>
  <c r="G47"/>
  <c r="J47"/>
  <c r="M47"/>
  <c r="P47"/>
  <c r="S47"/>
  <c r="V47"/>
  <c r="A48"/>
  <c r="D48"/>
  <c r="G48"/>
  <c r="J48"/>
  <c r="M48"/>
  <c r="P48"/>
  <c r="S48"/>
  <c r="V48"/>
  <c r="A49"/>
  <c r="D49"/>
  <c r="G49"/>
  <c r="J49"/>
  <c r="M49"/>
  <c r="P49"/>
  <c r="S49"/>
  <c r="V49"/>
  <c r="A50"/>
  <c r="D50"/>
  <c r="G50"/>
  <c r="J50"/>
  <c r="M50"/>
  <c r="P50"/>
  <c r="S50"/>
  <c r="V50"/>
  <c r="A51"/>
  <c r="D51"/>
  <c r="G51"/>
  <c r="J51"/>
  <c r="M51"/>
  <c r="P51"/>
  <c r="S51"/>
  <c r="V51"/>
  <c r="A52"/>
  <c r="D52"/>
  <c r="G52"/>
  <c r="J52"/>
  <c r="M52"/>
  <c r="P52"/>
  <c r="S52"/>
  <c r="V52"/>
  <c r="A53"/>
  <c r="D53"/>
  <c r="G53"/>
  <c r="J53"/>
  <c r="M53"/>
  <c r="P53"/>
  <c r="S53"/>
  <c r="V53"/>
  <c r="A54"/>
  <c r="D54"/>
  <c r="G54"/>
  <c r="J54"/>
  <c r="M54"/>
  <c r="P54"/>
  <c r="S54"/>
  <c r="V54"/>
  <c r="A55"/>
  <c r="D55"/>
  <c r="G55"/>
  <c r="J55"/>
  <c r="M55"/>
  <c r="P55"/>
  <c r="S55"/>
  <c r="V55"/>
  <c r="A56"/>
  <c r="D56"/>
  <c r="G56"/>
  <c r="J56"/>
  <c r="M56"/>
  <c r="P56"/>
  <c r="S56"/>
  <c r="V56"/>
  <c r="A57"/>
  <c r="D57"/>
  <c r="G57"/>
  <c r="J57"/>
  <c r="M57"/>
  <c r="P57"/>
  <c r="S57"/>
  <c r="V57"/>
  <c r="A58"/>
  <c r="D58"/>
  <c r="G58"/>
  <c r="J58"/>
  <c r="M58"/>
  <c r="P58"/>
  <c r="S58"/>
  <c r="V58"/>
  <c r="A59"/>
  <c r="D59"/>
  <c r="G59"/>
  <c r="J59"/>
  <c r="M59"/>
  <c r="P59"/>
  <c r="S59"/>
  <c r="V59"/>
  <c r="A60"/>
  <c r="D60"/>
  <c r="G60"/>
  <c r="J60"/>
  <c r="M60"/>
  <c r="P60"/>
  <c r="S60"/>
  <c r="V60"/>
  <c r="A61"/>
  <c r="D61"/>
  <c r="G61"/>
  <c r="J61"/>
  <c r="M61"/>
  <c r="S61"/>
  <c r="S62" s="1"/>
  <c r="S63" s="1"/>
  <c r="S64" s="1"/>
  <c r="V61"/>
  <c r="A62"/>
  <c r="G62"/>
  <c r="M62"/>
  <c r="A63"/>
  <c r="G63"/>
  <c r="M63"/>
  <c r="A64"/>
  <c r="G64"/>
  <c r="M64"/>
  <c r="F138"/>
  <c r="G138" s="1"/>
  <c r="H138" s="1"/>
  <c r="F139"/>
  <c r="G139"/>
  <c r="H139" s="1"/>
  <c r="F140"/>
  <c r="G140" s="1"/>
  <c r="H140" s="1"/>
  <c r="F141"/>
  <c r="G141"/>
  <c r="H141" s="1"/>
  <c r="P25" i="2" l="1"/>
</calcChain>
</file>

<file path=xl/sharedStrings.xml><?xml version="1.0" encoding="utf-8"?>
<sst xmlns="http://schemas.openxmlformats.org/spreadsheetml/2006/main" count="390" uniqueCount="147">
  <si>
    <t>Presión osmótica de los camarones mantenidos  con dietas de G. Cuzon</t>
  </si>
  <si>
    <t>y expuestos a cambios de salinidad: Capacidad Osmótica</t>
  </si>
  <si>
    <t xml:space="preserve"> P. setiferus</t>
  </si>
  <si>
    <t>DIETA A</t>
  </si>
  <si>
    <t>DIETA C</t>
  </si>
  <si>
    <t>DIETA D</t>
  </si>
  <si>
    <t>DIETA F</t>
  </si>
  <si>
    <t>Agua: 171 mOsm: 5o/oo</t>
  </si>
  <si>
    <t>670 mosm/Kg</t>
  </si>
  <si>
    <t>Agua: 670 mOsm: 25o/oo</t>
  </si>
  <si>
    <t>Agua:670 mOsm: 25o/oo</t>
  </si>
  <si>
    <t>Peso vivo</t>
  </si>
  <si>
    <t>P.Osmotica</t>
  </si>
  <si>
    <t>Posmotica</t>
  </si>
  <si>
    <t>No</t>
  </si>
  <si>
    <t>g</t>
  </si>
  <si>
    <t>mOsm</t>
  </si>
  <si>
    <t xml:space="preserve"> </t>
  </si>
  <si>
    <t>CapOsm</t>
  </si>
  <si>
    <t>Capacidad Osmótica</t>
  </si>
  <si>
    <t>5o/oo</t>
  </si>
  <si>
    <t>No.</t>
  </si>
  <si>
    <t>Posm anim</t>
  </si>
  <si>
    <t>Pos Agua</t>
  </si>
  <si>
    <t>Cap Osm</t>
  </si>
  <si>
    <t>capacidad osmotica</t>
  </si>
  <si>
    <t>DIETA</t>
  </si>
  <si>
    <t>25o/oo</t>
  </si>
  <si>
    <t>A</t>
  </si>
  <si>
    <t>C</t>
  </si>
  <si>
    <t xml:space="preserve">D </t>
  </si>
  <si>
    <t>F</t>
  </si>
  <si>
    <t>Comparacion entre P Osm de animales mantenidos en 5o/oo en las diferentes dietas</t>
  </si>
  <si>
    <t>Summary of all Effects; design: (new.sta)</t>
  </si>
  <si>
    <t>1-VAR6</t>
  </si>
  <si>
    <t>df</t>
  </si>
  <si>
    <t>MS</t>
  </si>
  <si>
    <t/>
  </si>
  <si>
    <t>Effect</t>
  </si>
  <si>
    <t>Error</t>
  </si>
  <si>
    <t>p-level</t>
  </si>
  <si>
    <t>1</t>
  </si>
  <si>
    <t>Means (new.sta)</t>
  </si>
  <si>
    <t>Standard Deviations (new.sta)</t>
  </si>
  <si>
    <t>F(3,51)=3.80; p&lt;.0156</t>
  </si>
  <si>
    <t>1 Dependent Variable</t>
  </si>
  <si>
    <t>VAR7</t>
  </si>
  <si>
    <t>Valid N</t>
  </si>
  <si>
    <t>raiz N</t>
  </si>
  <si>
    <t>ES</t>
  </si>
  <si>
    <t>%ES</t>
  </si>
  <si>
    <t>G_1:1</t>
  </si>
  <si>
    <t>2</t>
  </si>
  <si>
    <t>G_2:2</t>
  </si>
  <si>
    <t>3</t>
  </si>
  <si>
    <t>G_3:3</t>
  </si>
  <si>
    <t>4</t>
  </si>
  <si>
    <t>G_4:4</t>
  </si>
  <si>
    <t>All Groups</t>
  </si>
  <si>
    <t>Duncan test; VAR7 (new.sta)</t>
  </si>
  <si>
    <t>Probabilities for Post Hoc Tests</t>
  </si>
  <si>
    <t>MAIN EFFECT: VAR6</t>
  </si>
  <si>
    <t>{1}</t>
  </si>
  <si>
    <t>{2}</t>
  </si>
  <si>
    <t>{3}</t>
  </si>
  <si>
    <t>{4}</t>
  </si>
  <si>
    <t>715.1429</t>
  </si>
  <si>
    <t>656.2143</t>
  </si>
  <si>
    <t>699.1539</t>
  </si>
  <si>
    <t>704.1429</t>
  </si>
  <si>
    <t>1   {1}</t>
  </si>
  <si>
    <t>2   {2}</t>
  </si>
  <si>
    <t>3   {3}</t>
  </si>
  <si>
    <t>4   {4}</t>
  </si>
  <si>
    <t>P. setiferus 0</t>
  </si>
  <si>
    <t>P. vannamei 1</t>
  </si>
  <si>
    <t>especie</t>
  </si>
  <si>
    <t>dieta</t>
  </si>
  <si>
    <t>cap Osm</t>
  </si>
  <si>
    <t>Comparación entre Dietas (1) y Especies (2) en relación con la Presión Osmótica</t>
  </si>
  <si>
    <t>Especie</t>
  </si>
  <si>
    <t>Summary of all Effects; design: (glucosa.sta)</t>
  </si>
  <si>
    <t>1-VAR6, 2-VAR7</t>
  </si>
  <si>
    <t>1-ESPECIE, 2-DIETA</t>
  </si>
  <si>
    <t>12</t>
  </si>
  <si>
    <t>Means (glucosa.sta)</t>
  </si>
  <si>
    <t>Standard Deviations (glucosa.sta)</t>
  </si>
  <si>
    <t>VAR8</t>
  </si>
  <si>
    <t>100 P. setiferus, 200= P. vannamei; 1=A; 2=C; 3=D; 4=F</t>
  </si>
  <si>
    <t>G_1:1    G_1:0</t>
  </si>
  <si>
    <t>CAPOSM</t>
  </si>
  <si>
    <t>Raiz de N</t>
  </si>
  <si>
    <t>G_1:1    G_2:1</t>
  </si>
  <si>
    <t>G_1:100  G_1:1</t>
  </si>
  <si>
    <t>G_2:2    G_1:0</t>
  </si>
  <si>
    <t>G_1:100  G_2:2</t>
  </si>
  <si>
    <t>G_2:2    G_2:1</t>
  </si>
  <si>
    <t>G_1:100  G_3:3</t>
  </si>
  <si>
    <t>G_3:3    G_1:0</t>
  </si>
  <si>
    <t>G_1:100  G_4:4</t>
  </si>
  <si>
    <t>G_3:3    G_2:1</t>
  </si>
  <si>
    <t>G_2:200  G_1:1</t>
  </si>
  <si>
    <t>G_4:4    G_1:0</t>
  </si>
  <si>
    <t>G_2:200  G_2:2</t>
  </si>
  <si>
    <t>G_4:4    G_2:1</t>
  </si>
  <si>
    <t>G_2:200  G_3:3</t>
  </si>
  <si>
    <t>G_2:200  G_4:4</t>
  </si>
  <si>
    <t>Duncan test; VAR8 (new.sta)</t>
  </si>
  <si>
    <t>INTERACTION: 1 x 2</t>
  </si>
  <si>
    <t>{5}</t>
  </si>
  <si>
    <t>{6}</t>
  </si>
  <si>
    <t>{7}</t>
  </si>
  <si>
    <t>{8}</t>
  </si>
  <si>
    <t>707.0000</t>
  </si>
  <si>
    <t>701.3333</t>
  </si>
  <si>
    <t>1        0   {1}</t>
  </si>
  <si>
    <t>1        1   {2}</t>
  </si>
  <si>
    <t>2        0   {3}</t>
  </si>
  <si>
    <t>2        1   {4}</t>
  </si>
  <si>
    <t>3        0   {5}</t>
  </si>
  <si>
    <t>3        1   {6}</t>
  </si>
  <si>
    <t>4        0   {7}</t>
  </si>
  <si>
    <t>4        1   {8}</t>
  </si>
  <si>
    <t>L. setiferus</t>
  </si>
  <si>
    <t>L. vannamei</t>
  </si>
  <si>
    <t>D</t>
  </si>
  <si>
    <t>PESO FIN</t>
  </si>
  <si>
    <t>1-DIET</t>
  </si>
  <si>
    <t>Duncan test; PESFIN (new.sta)</t>
  </si>
  <si>
    <t>MAIN EFFECT: DIET</t>
  </si>
  <si>
    <t>PESFIN</t>
  </si>
  <si>
    <t>3.624444</t>
  </si>
  <si>
    <t>3.444444</t>
  </si>
  <si>
    <t>3.392692</t>
  </si>
  <si>
    <t>3.393077</t>
  </si>
  <si>
    <t>Diets</t>
  </si>
  <si>
    <t>CBH/Prot,%</t>
  </si>
  <si>
    <t>6/44</t>
  </si>
  <si>
    <t>15/38</t>
  </si>
  <si>
    <t>23/33</t>
  </si>
  <si>
    <t>32/27</t>
  </si>
  <si>
    <t>P. setiferus</t>
  </si>
  <si>
    <t>P. vannamei</t>
  </si>
  <si>
    <t>P. setiferus 5o/oo</t>
  </si>
  <si>
    <t>P. vannamei 5o/oo</t>
  </si>
  <si>
    <t>P. vannamei 25o/oo</t>
  </si>
  <si>
    <t>P. setiferus 25o/oo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</si>
</sst>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49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CAPACIDAD OSMOTICA L.setiferus</a:t>
            </a:r>
          </a:p>
        </c:rich>
      </c:tx>
      <c:layout>
        <c:manualLayout>
          <c:xMode val="edge"/>
          <c:yMode val="edge"/>
          <c:x val="0.22250027160677685"/>
          <c:y val="4.18410041841004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625001983645"/>
          <c:y val="0.23849372384937242"/>
          <c:w val="0.67750082702737691"/>
          <c:h val="0.49790794979079506"/>
        </c:manualLayout>
      </c:layout>
      <c:barChart>
        <c:barDir val="col"/>
        <c:grouping val="clustered"/>
        <c:ser>
          <c:idx val="0"/>
          <c:order val="0"/>
          <c:tx>
            <c:strRef>
              <c:f>'Presion osmotica'!$B$113</c:f>
              <c:strCache>
                <c:ptCount val="1"/>
                <c:pt idx="0">
                  <c:v>5o/oo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1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'Presion osmotica'!$A$114:$A$117</c:f>
              <c:strCache>
                <c:ptCount val="4"/>
                <c:pt idx="0">
                  <c:v>A</c:v>
                </c:pt>
                <c:pt idx="1">
                  <c:v>C</c:v>
                </c:pt>
                <c:pt idx="2">
                  <c:v>D </c:v>
                </c:pt>
                <c:pt idx="3">
                  <c:v>F</c:v>
                </c:pt>
              </c:strCache>
            </c:strRef>
          </c:cat>
          <c:val>
            <c:numRef>
              <c:f>'Presion osmotica'!$B$114:$B$117</c:f>
              <c:numCache>
                <c:formatCode>General</c:formatCode>
                <c:ptCount val="4"/>
                <c:pt idx="0">
                  <c:v>534</c:v>
                </c:pt>
                <c:pt idx="1">
                  <c:v>475</c:v>
                </c:pt>
                <c:pt idx="2">
                  <c:v>518</c:v>
                </c:pt>
                <c:pt idx="3">
                  <c:v>525</c:v>
                </c:pt>
              </c:numCache>
            </c:numRef>
          </c:val>
        </c:ser>
        <c:axId val="169243392"/>
        <c:axId val="169245312"/>
      </c:barChart>
      <c:catAx>
        <c:axId val="16924339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DIETAS</a:t>
                </a:r>
              </a:p>
            </c:rich>
          </c:tx>
          <c:layout>
            <c:manualLayout>
              <c:xMode val="edge"/>
              <c:yMode val="edge"/>
              <c:x val="0.44750054626531527"/>
              <c:y val="0.8493723849372383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69245312"/>
        <c:crosses val="autoZero"/>
        <c:lblAlgn val="ctr"/>
        <c:lblOffset val="100"/>
        <c:tickLblSkip val="1"/>
        <c:tickMarkSkip val="1"/>
      </c:catAx>
      <c:valAx>
        <c:axId val="16924531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mOsm/Kg</a:t>
                </a:r>
              </a:p>
            </c:rich>
          </c:tx>
          <c:layout>
            <c:manualLayout>
              <c:xMode val="edge"/>
              <c:yMode val="edge"/>
              <c:x val="4.0000048828184614E-2"/>
              <c:y val="0.364016736401673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6924339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6750105896125351"/>
          <c:y val="0.44769874476987448"/>
          <c:w val="0.1125001373292692"/>
          <c:h val="8.3682008368200861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20569652037263952"/>
          <c:y val="0.23584905660377359"/>
          <c:w val="0.75000115889716268"/>
          <c:h val="0.46698113207547176"/>
        </c:manualLayout>
      </c:layout>
      <c:barChart>
        <c:barDir val="col"/>
        <c:grouping val="clustered"/>
        <c:ser>
          <c:idx val="0"/>
          <c:order val="0"/>
          <c:tx>
            <c:strRef>
              <c:f>'Cap. Osmotica STD'!$I$50</c:f>
              <c:strCache>
                <c:ptCount val="1"/>
                <c:pt idx="0">
                  <c:v>L. setiferus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1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'Cap. Osmotica STD'!$H$51:$H$54</c:f>
              <c:strCache>
                <c:ptCount val="4"/>
                <c:pt idx="0">
                  <c:v>A</c:v>
                </c:pt>
                <c:pt idx="1">
                  <c:v>C</c:v>
                </c:pt>
                <c:pt idx="2">
                  <c:v>D</c:v>
                </c:pt>
                <c:pt idx="3">
                  <c:v>F</c:v>
                </c:pt>
              </c:strCache>
            </c:strRef>
          </c:cat>
          <c:val>
            <c:numRef>
              <c:f>'Cap. Osmotica STD'!$I$51:$I$54</c:f>
              <c:numCache>
                <c:formatCode>General</c:formatCode>
                <c:ptCount val="4"/>
                <c:pt idx="0">
                  <c:v>577.5555419921875</c:v>
                </c:pt>
                <c:pt idx="1">
                  <c:v>538.40740966796875</c:v>
                </c:pt>
                <c:pt idx="2">
                  <c:v>556.34613037109375</c:v>
                </c:pt>
                <c:pt idx="3">
                  <c:v>565.51849365234375</c:v>
                </c:pt>
              </c:numCache>
            </c:numRef>
          </c:val>
        </c:ser>
        <c:ser>
          <c:idx val="1"/>
          <c:order val="1"/>
          <c:tx>
            <c:strRef>
              <c:f>'Cap. Osmotica STD'!$J$50</c:f>
              <c:strCache>
                <c:ptCount val="1"/>
                <c:pt idx="0">
                  <c:v>L. vannamei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1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'Cap. Osmotica STD'!$H$51:$H$54</c:f>
              <c:strCache>
                <c:ptCount val="4"/>
                <c:pt idx="0">
                  <c:v>A</c:v>
                </c:pt>
                <c:pt idx="1">
                  <c:v>C</c:v>
                </c:pt>
                <c:pt idx="2">
                  <c:v>D</c:v>
                </c:pt>
                <c:pt idx="3">
                  <c:v>F</c:v>
                </c:pt>
              </c:strCache>
            </c:strRef>
          </c:cat>
          <c:val>
            <c:numRef>
              <c:f>'Cap. Osmotica STD'!$J$51:$J$54</c:f>
              <c:numCache>
                <c:formatCode>General</c:formatCode>
                <c:ptCount val="4"/>
                <c:pt idx="0">
                  <c:v>554.20001220703125</c:v>
                </c:pt>
                <c:pt idx="1">
                  <c:v>546.0294189453125</c:v>
                </c:pt>
                <c:pt idx="2">
                  <c:v>546.923095703125</c:v>
                </c:pt>
                <c:pt idx="3">
                  <c:v>548.43475341796875</c:v>
                </c:pt>
              </c:numCache>
            </c:numRef>
          </c:val>
        </c:ser>
        <c:axId val="170393600"/>
        <c:axId val="170395520"/>
      </c:barChart>
      <c:catAx>
        <c:axId val="17039360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Type of food</a:t>
                </a:r>
              </a:p>
            </c:rich>
          </c:tx>
          <c:layout>
            <c:manualLayout>
              <c:xMode val="edge"/>
              <c:yMode val="edge"/>
              <c:x val="0.46519059222735398"/>
              <c:y val="0.8301886792452831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0395520"/>
        <c:crosses val="autoZero"/>
        <c:lblAlgn val="ctr"/>
        <c:lblOffset val="100"/>
        <c:tickLblSkip val="1"/>
        <c:tickMarkSkip val="1"/>
      </c:catAx>
      <c:valAx>
        <c:axId val="17039552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Osmotic capacity, 
mOsm kg-1</a:t>
                </a:r>
              </a:p>
            </c:rich>
          </c:tx>
          <c:layout>
            <c:manualLayout>
              <c:xMode val="edge"/>
              <c:yMode val="edge"/>
              <c:x val="1.5822809259433815E-2"/>
              <c:y val="0.2311320754716981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0393600"/>
        <c:crosses val="autoZero"/>
        <c:crossBetween val="between"/>
      </c:valAx>
      <c:spPr>
        <a:noFill/>
        <a:ln w="25400">
          <a:noFill/>
        </a:ln>
      </c:spPr>
    </c:plotArea>
    <c:legend>
      <c:legendPos val="t"/>
      <c:layout>
        <c:manualLayout>
          <c:xMode val="edge"/>
          <c:yMode val="edge"/>
          <c:x val="0.21835476778018656"/>
          <c:y val="3.7735849056603786E-2"/>
          <c:w val="0.46835515407924083"/>
          <c:h val="0.10377358490566041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 orientation="landscape" horizontalDpi="300" verticalDpi="30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6169193508029941"/>
          <c:y val="0.10548566672298064"/>
          <c:w val="0.52736446518497648"/>
          <c:h val="0.62869457366896475"/>
        </c:manualLayout>
      </c:layout>
      <c:barChart>
        <c:barDir val="col"/>
        <c:grouping val="clustered"/>
        <c:ser>
          <c:idx val="0"/>
          <c:order val="0"/>
          <c:tx>
            <c:strRef>
              <c:f>'Comapracion Seti vanna'!$B$10</c:f>
              <c:strCache>
                <c:ptCount val="1"/>
                <c:pt idx="0">
                  <c:v>P. setiferus 5o/oo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2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'Comapracion Seti vanna'!$A$11:$A$14</c:f>
              <c:strCache>
                <c:ptCount val="4"/>
                <c:pt idx="0">
                  <c:v>A</c:v>
                </c:pt>
                <c:pt idx="1">
                  <c:v>C</c:v>
                </c:pt>
                <c:pt idx="2">
                  <c:v>D </c:v>
                </c:pt>
                <c:pt idx="3">
                  <c:v>F</c:v>
                </c:pt>
              </c:strCache>
            </c:strRef>
          </c:cat>
          <c:val>
            <c:numRef>
              <c:f>'Comapracion Seti vanna'!$B$11:$B$14</c:f>
              <c:numCache>
                <c:formatCode>General</c:formatCode>
                <c:ptCount val="4"/>
                <c:pt idx="0">
                  <c:v>534</c:v>
                </c:pt>
                <c:pt idx="1">
                  <c:v>475</c:v>
                </c:pt>
                <c:pt idx="2">
                  <c:v>518</c:v>
                </c:pt>
                <c:pt idx="3">
                  <c:v>525</c:v>
                </c:pt>
              </c:numCache>
            </c:numRef>
          </c:val>
        </c:ser>
        <c:ser>
          <c:idx val="1"/>
          <c:order val="1"/>
          <c:tx>
            <c:strRef>
              <c:f>'Comapracion Seti vanna'!$C$10</c:f>
              <c:strCache>
                <c:ptCount val="1"/>
                <c:pt idx="0">
                  <c:v>P. vannamei 5o/oo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2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'Comapracion Seti vanna'!$A$11:$A$14</c:f>
              <c:strCache>
                <c:ptCount val="4"/>
                <c:pt idx="0">
                  <c:v>A</c:v>
                </c:pt>
                <c:pt idx="1">
                  <c:v>C</c:v>
                </c:pt>
                <c:pt idx="2">
                  <c:v>D </c:v>
                </c:pt>
                <c:pt idx="3">
                  <c:v>F</c:v>
                </c:pt>
              </c:strCache>
            </c:strRef>
          </c:cat>
          <c:val>
            <c:numRef>
              <c:f>'Comapracion Seti vanna'!$C$11:$C$14</c:f>
              <c:numCache>
                <c:formatCode>General</c:formatCode>
                <c:ptCount val="4"/>
                <c:pt idx="0">
                  <c:v>607</c:v>
                </c:pt>
                <c:pt idx="1">
                  <c:v>475</c:v>
                </c:pt>
                <c:pt idx="2">
                  <c:v>526</c:v>
                </c:pt>
                <c:pt idx="3">
                  <c:v>520</c:v>
                </c:pt>
              </c:numCache>
            </c:numRef>
          </c:val>
        </c:ser>
        <c:axId val="170765696"/>
        <c:axId val="170776064"/>
      </c:barChart>
      <c:catAx>
        <c:axId val="17076569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Dieta</a:t>
                </a:r>
              </a:p>
            </c:rich>
          </c:tx>
          <c:layout>
            <c:manualLayout>
              <c:xMode val="edge"/>
              <c:yMode val="edge"/>
              <c:x val="0.38806064419271857"/>
              <c:y val="0.8481047604527642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0776064"/>
        <c:crosses val="autoZero"/>
        <c:lblAlgn val="ctr"/>
        <c:lblOffset val="100"/>
        <c:tickLblSkip val="1"/>
        <c:tickMarkSkip val="1"/>
      </c:catAx>
      <c:valAx>
        <c:axId val="170776064"/>
        <c:scaling>
          <c:orientation val="minMax"/>
          <c:min val="400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Capacidad Osmótica, mOsm/Kg</a:t>
                </a:r>
              </a:p>
            </c:rich>
          </c:tx>
          <c:layout>
            <c:manualLayout>
              <c:xMode val="edge"/>
              <c:yMode val="edge"/>
              <c:x val="3.9801091712073702E-2"/>
              <c:y val="5.0633120027030708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076569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164196508173265"/>
          <c:y val="0.33755413351353802"/>
          <c:w val="0.2636822325924883"/>
          <c:h val="0.16455764008784979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9525091118036672"/>
          <c:y val="0.23696737301765455"/>
          <c:w val="0.70976344739890063"/>
          <c:h val="0.52606756809919308"/>
        </c:manualLayout>
      </c:layout>
      <c:barChart>
        <c:barDir val="col"/>
        <c:grouping val="clustered"/>
        <c:ser>
          <c:idx val="0"/>
          <c:order val="0"/>
          <c:tx>
            <c:strRef>
              <c:f>'Comapracion Seti vanna'!$E$10</c:f>
              <c:strCache>
                <c:ptCount val="1"/>
                <c:pt idx="0">
                  <c:v>P. vannamei 25o/oo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5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'Comapracion Seti vanna'!$D$11:$D$14</c:f>
              <c:strCache>
                <c:ptCount val="4"/>
                <c:pt idx="0">
                  <c:v>A</c:v>
                </c:pt>
                <c:pt idx="1">
                  <c:v>C</c:v>
                </c:pt>
                <c:pt idx="2">
                  <c:v>D </c:v>
                </c:pt>
                <c:pt idx="3">
                  <c:v>F</c:v>
                </c:pt>
              </c:strCache>
            </c:strRef>
          </c:cat>
          <c:val>
            <c:numRef>
              <c:f>'Comapracion Seti vanna'!$E$11:$E$14</c:f>
              <c:numCache>
                <c:formatCode>General</c:formatCode>
                <c:ptCount val="4"/>
                <c:pt idx="0">
                  <c:v>51</c:v>
                </c:pt>
                <c:pt idx="1">
                  <c:v>56</c:v>
                </c:pt>
                <c:pt idx="2">
                  <c:v>33</c:v>
                </c:pt>
                <c:pt idx="3">
                  <c:v>44</c:v>
                </c:pt>
              </c:numCache>
            </c:numRef>
          </c:val>
        </c:ser>
        <c:ser>
          <c:idx val="1"/>
          <c:order val="1"/>
          <c:tx>
            <c:strRef>
              <c:f>'Comapracion Seti vanna'!$F$10</c:f>
              <c:strCache>
                <c:ptCount val="1"/>
                <c:pt idx="0">
                  <c:v>P. setiferus 25o/oo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5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'Comapracion Seti vanna'!$D$11:$D$14</c:f>
              <c:strCache>
                <c:ptCount val="4"/>
                <c:pt idx="0">
                  <c:v>A</c:v>
                </c:pt>
                <c:pt idx="1">
                  <c:v>C</c:v>
                </c:pt>
                <c:pt idx="2">
                  <c:v>D </c:v>
                </c:pt>
                <c:pt idx="3">
                  <c:v>F</c:v>
                </c:pt>
              </c:strCache>
            </c:strRef>
          </c:cat>
          <c:val>
            <c:numRef>
              <c:f>'Comapracion Seti vanna'!$F$11:$F$14</c:f>
              <c:numCache>
                <c:formatCode>General</c:formatCode>
                <c:ptCount val="4"/>
                <c:pt idx="0">
                  <c:v>47</c:v>
                </c:pt>
                <c:pt idx="1">
                  <c:v>29</c:v>
                </c:pt>
                <c:pt idx="2">
                  <c:v>18</c:v>
                </c:pt>
                <c:pt idx="3">
                  <c:v>34</c:v>
                </c:pt>
              </c:numCache>
            </c:numRef>
          </c:val>
        </c:ser>
        <c:axId val="55593600"/>
        <c:axId val="55608064"/>
      </c:barChart>
      <c:catAx>
        <c:axId val="5559360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Dietas</a:t>
                </a:r>
              </a:p>
            </c:rich>
          </c:tx>
          <c:layout>
            <c:manualLayout>
              <c:xMode val="edge"/>
              <c:yMode val="edge"/>
              <c:x val="0.49868138125796369"/>
              <c:y val="0.881518627625674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5608064"/>
        <c:crosses val="autoZero"/>
        <c:lblAlgn val="ctr"/>
        <c:lblOffset val="100"/>
        <c:tickLblSkip val="1"/>
        <c:tickMarkSkip val="1"/>
      </c:catAx>
      <c:valAx>
        <c:axId val="5560806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Capaciad Osmótica, mOsm/Kg</a:t>
                </a:r>
              </a:p>
            </c:rich>
          </c:tx>
          <c:layout>
            <c:manualLayout>
              <c:xMode val="edge"/>
              <c:yMode val="edge"/>
              <c:x val="4.2216413228187401E-2"/>
              <c:y val="0.2369673730176545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5593600"/>
        <c:crosses val="autoZero"/>
        <c:crossBetween val="between"/>
      </c:valAx>
      <c:spPr>
        <a:noFill/>
        <a:ln w="25400">
          <a:noFill/>
        </a:ln>
      </c:spPr>
    </c:plotArea>
    <c:legend>
      <c:legendPos val="t"/>
      <c:layout>
        <c:manualLayout>
          <c:xMode val="edge"/>
          <c:yMode val="edge"/>
          <c:x val="0.19261238535360498"/>
          <c:y val="3.7914779682824737E-2"/>
          <c:w val="0.58047568188757659"/>
          <c:h val="0.10426564412776801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12.pd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8</xdr:col>
      <xdr:colOff>485775</xdr:colOff>
      <xdr:row>8</xdr:row>
      <xdr:rowOff>76200</xdr:rowOff>
    </xdr:to>
    <xdr:sp macro="" textlink="">
      <xdr:nvSpPr>
        <xdr:cNvPr id="2" name="1 CuadroTexto"/>
        <xdr:cNvSpPr txBox="1"/>
      </xdr:nvSpPr>
      <xdr:spPr>
        <a:xfrm>
          <a:off x="762000" y="323850"/>
          <a:ext cx="5819775" cy="1047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 b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Rosas Vázquez, C., 2000. Acuacultura integral de camarón y artemia: un modelo sostenible para la costa del estado de Campeche. Universidad Nacional Autónoma de México. Facultad de Ciencias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 Hoja de cálculo SNIB-CONABIO proyecto No. M012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381000</xdr:colOff>
      <xdr:row>10</xdr:row>
      <xdr:rowOff>152400</xdr:rowOff>
    </xdr:from>
    <xdr:to>
      <xdr:col>5</xdr:col>
      <xdr:colOff>752475</xdr:colOff>
      <xdr:row>13</xdr:row>
      <xdr:rowOff>28575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667000" y="1771650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109</xdr:row>
      <xdr:rowOff>152400</xdr:rowOff>
    </xdr:from>
    <xdr:to>
      <xdr:col>9</xdr:col>
      <xdr:colOff>9525</xdr:colOff>
      <xdr:row>124</xdr:row>
      <xdr:rowOff>0</xdr:rowOff>
    </xdr:to>
    <xdr:graphicFrame macro="">
      <xdr:nvGraphicFramePr>
        <xdr:cNvPr id="102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19050</xdr:colOff>
      <xdr:row>48</xdr:row>
      <xdr:rowOff>95250</xdr:rowOff>
    </xdr:from>
    <xdr:to>
      <xdr:col>14</xdr:col>
      <xdr:colOff>742950</xdr:colOff>
      <xdr:row>61</xdr:row>
      <xdr:rowOff>9525</xdr:rowOff>
    </xdr:to>
    <xdr:graphicFrame macro="">
      <xdr:nvGraphicFramePr>
        <xdr:cNvPr id="2051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752475</xdr:colOff>
      <xdr:row>16</xdr:row>
      <xdr:rowOff>19050</xdr:rowOff>
    </xdr:from>
    <xdr:to>
      <xdr:col>7</xdr:col>
      <xdr:colOff>9525</xdr:colOff>
      <xdr:row>30</xdr:row>
      <xdr:rowOff>9525</xdr:rowOff>
    </xdr:to>
    <xdr:graphicFrame macro="">
      <xdr:nvGraphicFramePr>
        <xdr:cNvPr id="4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9525</xdr:colOff>
      <xdr:row>32</xdr:row>
      <xdr:rowOff>38100</xdr:rowOff>
    </xdr:from>
    <xdr:to>
      <xdr:col>6</xdr:col>
      <xdr:colOff>571500</xdr:colOff>
      <xdr:row>44</xdr:row>
      <xdr:rowOff>104775</xdr:rowOff>
    </xdr:to>
    <xdr:graphicFrame macro="">
      <xdr:nvGraphicFramePr>
        <xdr:cNvPr id="410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5" Type="http://schemas.openxmlformats.org/officeDocument/2006/relationships/oleObject" Target="../embeddings/oleObject3.bin"/><Relationship Id="rId4" Type="http://schemas.openxmlformats.org/officeDocument/2006/relationships/oleObject" Target="../embeddings/oleObject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oleObject" Target="../embeddings/oleObject4.bin"/><Relationship Id="rId1" Type="http://schemas.openxmlformats.org/officeDocument/2006/relationships/vmlDrawing" Target="../drawings/vmlDrawing3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52"/>
  <sheetViews>
    <sheetView workbookViewId="0"/>
  </sheetViews>
  <sheetFormatPr baseColWidth="10" defaultRowHeight="12.75"/>
  <sheetData>
    <row r="1" spans="1:23">
      <c r="A1" t="s">
        <v>0</v>
      </c>
    </row>
    <row r="2" spans="1:23">
      <c r="A2" t="s">
        <v>1</v>
      </c>
    </row>
    <row r="3" spans="1:23">
      <c r="A3" t="s">
        <v>2</v>
      </c>
    </row>
    <row r="4" spans="1:23">
      <c r="A4" t="s">
        <v>3</v>
      </c>
      <c r="G4" t="s">
        <v>4</v>
      </c>
      <c r="M4" t="s">
        <v>5</v>
      </c>
      <c r="S4" t="s">
        <v>6</v>
      </c>
    </row>
    <row r="5" spans="1:23">
      <c r="A5" t="s">
        <v>7</v>
      </c>
      <c r="D5" t="s">
        <v>8</v>
      </c>
      <c r="G5" t="s">
        <v>7</v>
      </c>
      <c r="J5" t="s">
        <v>9</v>
      </c>
      <c r="M5" t="s">
        <v>7</v>
      </c>
      <c r="P5" t="s">
        <v>10</v>
      </c>
      <c r="S5" t="s">
        <v>7</v>
      </c>
      <c r="V5" t="s">
        <v>9</v>
      </c>
    </row>
    <row r="6" spans="1:23">
      <c r="B6" t="s">
        <v>11</v>
      </c>
      <c r="C6" t="s">
        <v>12</v>
      </c>
      <c r="D6" t="s">
        <v>11</v>
      </c>
      <c r="E6" t="s">
        <v>13</v>
      </c>
      <c r="H6" t="s">
        <v>11</v>
      </c>
      <c r="I6" t="s">
        <v>12</v>
      </c>
      <c r="J6" t="s">
        <v>11</v>
      </c>
      <c r="K6" t="s">
        <v>13</v>
      </c>
      <c r="N6" t="s">
        <v>11</v>
      </c>
      <c r="O6" t="s">
        <v>12</v>
      </c>
      <c r="P6" t="s">
        <v>11</v>
      </c>
      <c r="Q6" t="s">
        <v>13</v>
      </c>
      <c r="T6" t="s">
        <v>11</v>
      </c>
      <c r="U6" t="s">
        <v>12</v>
      </c>
      <c r="V6" t="s">
        <v>11</v>
      </c>
      <c r="W6" t="s">
        <v>13</v>
      </c>
    </row>
    <row r="7" spans="1:23">
      <c r="A7" t="s">
        <v>14</v>
      </c>
      <c r="B7" t="s">
        <v>15</v>
      </c>
      <c r="C7" t="s">
        <v>16</v>
      </c>
      <c r="D7" t="s">
        <v>15</v>
      </c>
      <c r="E7" t="s">
        <v>16</v>
      </c>
      <c r="G7" t="s">
        <v>14</v>
      </c>
      <c r="H7" t="s">
        <v>15</v>
      </c>
      <c r="I7" t="s">
        <v>16</v>
      </c>
      <c r="J7" t="s">
        <v>15</v>
      </c>
      <c r="K7" t="s">
        <v>16</v>
      </c>
      <c r="M7" t="s">
        <v>14</v>
      </c>
      <c r="N7" t="s">
        <v>15</v>
      </c>
      <c r="O7" t="s">
        <v>16</v>
      </c>
      <c r="P7" t="s">
        <v>15</v>
      </c>
      <c r="Q7" t="s">
        <v>16</v>
      </c>
      <c r="S7" t="s">
        <v>14</v>
      </c>
      <c r="T7" t="s">
        <v>15</v>
      </c>
      <c r="U7" t="s">
        <v>16</v>
      </c>
      <c r="V7" t="s">
        <v>15</v>
      </c>
      <c r="W7" t="s">
        <v>16</v>
      </c>
    </row>
    <row r="8" spans="1:23">
      <c r="A8">
        <v>1</v>
      </c>
      <c r="B8">
        <v>3.29</v>
      </c>
      <c r="C8">
        <v>693</v>
      </c>
      <c r="D8">
        <v>3.22</v>
      </c>
      <c r="E8">
        <v>770</v>
      </c>
      <c r="G8">
        <v>1</v>
      </c>
      <c r="H8">
        <v>3.6</v>
      </c>
      <c r="I8">
        <v>498</v>
      </c>
      <c r="J8">
        <v>2.52</v>
      </c>
      <c r="K8">
        <v>805</v>
      </c>
      <c r="M8">
        <v>1</v>
      </c>
      <c r="N8">
        <v>3.24</v>
      </c>
      <c r="O8">
        <v>732</v>
      </c>
      <c r="P8">
        <v>2.61</v>
      </c>
      <c r="Q8">
        <v>721</v>
      </c>
      <c r="S8">
        <v>1</v>
      </c>
      <c r="T8">
        <v>3.6</v>
      </c>
      <c r="U8">
        <v>694</v>
      </c>
      <c r="V8">
        <v>4.08</v>
      </c>
      <c r="W8">
        <v>783</v>
      </c>
    </row>
    <row r="9" spans="1:23">
      <c r="A9">
        <v>2</v>
      </c>
      <c r="B9">
        <v>3.52</v>
      </c>
      <c r="C9">
        <v>748</v>
      </c>
      <c r="D9">
        <v>3.27</v>
      </c>
      <c r="E9">
        <v>770</v>
      </c>
      <c r="G9">
        <v>2</v>
      </c>
      <c r="H9">
        <v>3.94</v>
      </c>
      <c r="I9">
        <v>688</v>
      </c>
      <c r="J9">
        <v>2.87</v>
      </c>
      <c r="K9">
        <v>762</v>
      </c>
      <c r="M9">
        <v>2</v>
      </c>
      <c r="N9">
        <v>3.53</v>
      </c>
      <c r="O9">
        <v>713</v>
      </c>
      <c r="P9">
        <v>2.74</v>
      </c>
      <c r="Q9">
        <v>719</v>
      </c>
      <c r="S9">
        <v>2</v>
      </c>
      <c r="T9">
        <v>3.92</v>
      </c>
      <c r="U9">
        <v>682</v>
      </c>
      <c r="V9">
        <v>2.86</v>
      </c>
      <c r="W9">
        <v>738</v>
      </c>
    </row>
    <row r="10" spans="1:23">
      <c r="A10">
        <v>3</v>
      </c>
      <c r="B10">
        <v>3.68</v>
      </c>
      <c r="C10">
        <v>678</v>
      </c>
      <c r="D10">
        <v>2.92</v>
      </c>
      <c r="E10">
        <v>811</v>
      </c>
      <c r="G10">
        <v>3</v>
      </c>
      <c r="H10">
        <v>3.94</v>
      </c>
      <c r="I10">
        <v>586</v>
      </c>
      <c r="J10">
        <v>3.35</v>
      </c>
      <c r="K10">
        <v>725</v>
      </c>
      <c r="M10">
        <v>3</v>
      </c>
      <c r="N10">
        <v>3</v>
      </c>
      <c r="O10">
        <v>713</v>
      </c>
      <c r="P10">
        <v>3.26</v>
      </c>
      <c r="Q10">
        <v>734</v>
      </c>
      <c r="S10">
        <v>3</v>
      </c>
      <c r="T10">
        <v>4.3899999999999997</v>
      </c>
      <c r="U10">
        <v>688</v>
      </c>
      <c r="V10">
        <v>2.86</v>
      </c>
      <c r="W10">
        <v>797</v>
      </c>
    </row>
    <row r="11" spans="1:23">
      <c r="A11">
        <v>4</v>
      </c>
      <c r="B11">
        <v>4.41</v>
      </c>
      <c r="C11">
        <v>654</v>
      </c>
      <c r="D11">
        <v>3.95</v>
      </c>
      <c r="E11">
        <v>717</v>
      </c>
      <c r="G11">
        <v>4</v>
      </c>
      <c r="H11">
        <v>4.41</v>
      </c>
      <c r="I11">
        <v>648</v>
      </c>
      <c r="J11">
        <v>3.18</v>
      </c>
      <c r="K11">
        <v>747</v>
      </c>
      <c r="M11">
        <v>4</v>
      </c>
      <c r="N11">
        <v>3.39</v>
      </c>
      <c r="O11">
        <v>673</v>
      </c>
      <c r="P11">
        <v>2.77</v>
      </c>
      <c r="Q11">
        <v>746</v>
      </c>
      <c r="S11">
        <v>4</v>
      </c>
      <c r="T11">
        <v>3.91</v>
      </c>
      <c r="U11">
        <v>737</v>
      </c>
      <c r="V11">
        <v>3.84</v>
      </c>
      <c r="W11">
        <v>789</v>
      </c>
    </row>
    <row r="12" spans="1:23">
      <c r="A12">
        <v>5</v>
      </c>
      <c r="B12">
        <v>4</v>
      </c>
      <c r="C12">
        <v>720</v>
      </c>
      <c r="D12">
        <v>3.63</v>
      </c>
      <c r="E12">
        <v>812</v>
      </c>
      <c r="G12">
        <v>5</v>
      </c>
      <c r="H12">
        <v>3.64</v>
      </c>
      <c r="I12">
        <v>714</v>
      </c>
      <c r="J12">
        <v>3.34</v>
      </c>
      <c r="K12">
        <v>753</v>
      </c>
      <c r="M12">
        <v>5</v>
      </c>
      <c r="N12">
        <v>3.51</v>
      </c>
      <c r="O12">
        <v>734</v>
      </c>
      <c r="P12">
        <v>3.33</v>
      </c>
      <c r="Q12">
        <v>763</v>
      </c>
      <c r="S12">
        <v>5</v>
      </c>
      <c r="T12">
        <v>2.69</v>
      </c>
      <c r="U12">
        <v>714</v>
      </c>
      <c r="V12">
        <v>3.02</v>
      </c>
      <c r="W12">
        <v>717</v>
      </c>
    </row>
    <row r="13" spans="1:23">
      <c r="A13">
        <v>6</v>
      </c>
      <c r="B13">
        <v>3.36</v>
      </c>
      <c r="C13">
        <v>742</v>
      </c>
      <c r="D13">
        <v>3.35</v>
      </c>
      <c r="E13">
        <v>769</v>
      </c>
      <c r="G13">
        <v>6</v>
      </c>
      <c r="H13">
        <v>4.16</v>
      </c>
      <c r="I13">
        <v>696</v>
      </c>
      <c r="J13">
        <v>3.15</v>
      </c>
      <c r="K13">
        <v>802</v>
      </c>
      <c r="M13">
        <v>6</v>
      </c>
      <c r="N13">
        <v>3.89</v>
      </c>
      <c r="O13">
        <v>554</v>
      </c>
      <c r="P13">
        <v>3.41</v>
      </c>
      <c r="Q13">
        <v>714</v>
      </c>
      <c r="S13">
        <v>6</v>
      </c>
      <c r="T13">
        <v>3.41</v>
      </c>
      <c r="U13">
        <v>710</v>
      </c>
      <c r="V13">
        <v>4.1500000000000004</v>
      </c>
      <c r="W13">
        <v>777</v>
      </c>
    </row>
    <row r="14" spans="1:23">
      <c r="A14">
        <v>7</v>
      </c>
      <c r="B14">
        <v>3.43</v>
      </c>
      <c r="C14">
        <v>697</v>
      </c>
      <c r="D14">
        <v>3.31</v>
      </c>
      <c r="E14">
        <v>816</v>
      </c>
      <c r="G14">
        <v>7</v>
      </c>
      <c r="H14">
        <v>3.71</v>
      </c>
      <c r="I14">
        <v>742</v>
      </c>
      <c r="J14">
        <v>2.72</v>
      </c>
      <c r="K14">
        <v>783</v>
      </c>
      <c r="M14">
        <v>7</v>
      </c>
      <c r="N14">
        <v>3.27</v>
      </c>
      <c r="O14">
        <v>692</v>
      </c>
      <c r="P14">
        <v>3.35</v>
      </c>
      <c r="Q14">
        <v>764</v>
      </c>
      <c r="S14">
        <v>7</v>
      </c>
      <c r="T14">
        <v>3.48</v>
      </c>
      <c r="U14">
        <v>729</v>
      </c>
      <c r="V14">
        <v>3.29</v>
      </c>
      <c r="W14">
        <v>752</v>
      </c>
    </row>
    <row r="15" spans="1:23">
      <c r="A15">
        <v>8</v>
      </c>
      <c r="B15">
        <v>3.44</v>
      </c>
      <c r="C15">
        <v>726</v>
      </c>
      <c r="D15">
        <v>4.97</v>
      </c>
      <c r="E15">
        <v>810</v>
      </c>
      <c r="G15">
        <v>8</v>
      </c>
      <c r="H15">
        <v>3.54</v>
      </c>
      <c r="I15">
        <v>551</v>
      </c>
      <c r="J15">
        <v>3.1</v>
      </c>
      <c r="K15">
        <v>745</v>
      </c>
      <c r="M15">
        <v>8</v>
      </c>
      <c r="N15">
        <v>4.1500000000000004</v>
      </c>
      <c r="O15">
        <v>692</v>
      </c>
      <c r="P15">
        <v>3.93</v>
      </c>
      <c r="Q15">
        <v>793</v>
      </c>
      <c r="S15">
        <v>8</v>
      </c>
      <c r="T15">
        <v>3</v>
      </c>
      <c r="U15">
        <v>696</v>
      </c>
      <c r="V15">
        <v>3.81</v>
      </c>
      <c r="W15">
        <v>769</v>
      </c>
    </row>
    <row r="16" spans="1:23">
      <c r="A16">
        <v>9</v>
      </c>
      <c r="B16">
        <v>4</v>
      </c>
      <c r="C16">
        <v>762</v>
      </c>
      <c r="D16">
        <v>3.3</v>
      </c>
      <c r="E16">
        <v>782</v>
      </c>
      <c r="G16">
        <v>9</v>
      </c>
      <c r="H16">
        <v>3.65</v>
      </c>
      <c r="I16">
        <v>729</v>
      </c>
      <c r="J16">
        <v>3.38</v>
      </c>
      <c r="K16">
        <v>772</v>
      </c>
      <c r="M16">
        <v>9</v>
      </c>
      <c r="N16">
        <v>3.72</v>
      </c>
      <c r="O16">
        <v>761</v>
      </c>
      <c r="P16">
        <v>3.95</v>
      </c>
      <c r="Q16">
        <v>766</v>
      </c>
      <c r="S16">
        <v>9</v>
      </c>
      <c r="T16">
        <v>3.5</v>
      </c>
      <c r="U16">
        <v>686</v>
      </c>
      <c r="V16">
        <v>2.23</v>
      </c>
      <c r="W16">
        <v>818</v>
      </c>
    </row>
    <row r="17" spans="1:23">
      <c r="A17">
        <v>10</v>
      </c>
      <c r="B17">
        <v>4.28</v>
      </c>
      <c r="C17">
        <v>745</v>
      </c>
      <c r="D17">
        <v>4.0599999999999996</v>
      </c>
      <c r="E17">
        <v>778</v>
      </c>
      <c r="G17">
        <v>10</v>
      </c>
      <c r="H17">
        <v>3.45</v>
      </c>
      <c r="I17">
        <v>687</v>
      </c>
      <c r="J17">
        <v>3.31</v>
      </c>
      <c r="K17">
        <v>762</v>
      </c>
      <c r="M17">
        <v>10</v>
      </c>
      <c r="N17">
        <v>4.8899999999999997</v>
      </c>
      <c r="O17">
        <v>679</v>
      </c>
      <c r="P17">
        <v>3.4</v>
      </c>
      <c r="Q17">
        <v>871</v>
      </c>
      <c r="S17">
        <v>10</v>
      </c>
      <c r="T17">
        <v>3.61</v>
      </c>
      <c r="U17">
        <v>758</v>
      </c>
      <c r="V17">
        <v>3.3</v>
      </c>
      <c r="W17">
        <v>744</v>
      </c>
    </row>
    <row r="18" spans="1:23">
      <c r="A18">
        <v>11</v>
      </c>
      <c r="B18">
        <v>4.33</v>
      </c>
      <c r="C18">
        <v>718</v>
      </c>
      <c r="D18">
        <v>3.44</v>
      </c>
      <c r="E18">
        <v>807</v>
      </c>
      <c r="G18">
        <v>11</v>
      </c>
      <c r="H18">
        <v>4.07</v>
      </c>
      <c r="I18">
        <v>678</v>
      </c>
      <c r="J18">
        <v>2.57</v>
      </c>
      <c r="K18">
        <v>788</v>
      </c>
      <c r="M18">
        <v>11</v>
      </c>
      <c r="N18">
        <v>3.19</v>
      </c>
      <c r="O18">
        <v>750</v>
      </c>
      <c r="P18">
        <v>3.17</v>
      </c>
      <c r="Q18">
        <v>746</v>
      </c>
      <c r="S18">
        <v>11</v>
      </c>
      <c r="T18">
        <v>2.64</v>
      </c>
      <c r="U18">
        <v>677</v>
      </c>
      <c r="V18">
        <v>3.47</v>
      </c>
      <c r="W18">
        <v>778</v>
      </c>
    </row>
    <row r="19" spans="1:23">
      <c r="A19">
        <v>12</v>
      </c>
      <c r="B19">
        <v>3.02</v>
      </c>
      <c r="C19">
        <v>729</v>
      </c>
      <c r="D19">
        <v>3.13</v>
      </c>
      <c r="E19">
        <v>765</v>
      </c>
      <c r="G19">
        <v>12</v>
      </c>
      <c r="H19">
        <v>3.85</v>
      </c>
      <c r="I19">
        <v>587</v>
      </c>
      <c r="J19">
        <v>3.46</v>
      </c>
      <c r="K19">
        <v>793</v>
      </c>
      <c r="M19">
        <v>12</v>
      </c>
      <c r="N19">
        <v>3.14</v>
      </c>
      <c r="O19">
        <v>670</v>
      </c>
      <c r="P19">
        <v>3.49</v>
      </c>
      <c r="Q19">
        <v>739</v>
      </c>
      <c r="S19">
        <v>12</v>
      </c>
      <c r="T19">
        <v>3.2</v>
      </c>
      <c r="U19">
        <v>755</v>
      </c>
      <c r="V19">
        <v>3.11</v>
      </c>
      <c r="W19">
        <v>781</v>
      </c>
    </row>
    <row r="20" spans="1:23">
      <c r="A20">
        <v>13</v>
      </c>
      <c r="B20">
        <v>3.53</v>
      </c>
      <c r="C20">
        <v>700</v>
      </c>
      <c r="D20">
        <v>3.64</v>
      </c>
      <c r="E20">
        <v>792</v>
      </c>
      <c r="G20">
        <v>13</v>
      </c>
      <c r="H20">
        <v>3.66</v>
      </c>
      <c r="I20">
        <v>694</v>
      </c>
      <c r="J20">
        <v>3.14</v>
      </c>
      <c r="K20">
        <v>730</v>
      </c>
      <c r="M20">
        <v>13</v>
      </c>
      <c r="N20">
        <v>3.47</v>
      </c>
      <c r="O20">
        <v>726</v>
      </c>
      <c r="P20">
        <v>2.41</v>
      </c>
      <c r="Q20">
        <v>746</v>
      </c>
      <c r="S20">
        <v>13</v>
      </c>
      <c r="T20">
        <v>3.13</v>
      </c>
      <c r="U20">
        <v>654</v>
      </c>
      <c r="V20">
        <v>3.58</v>
      </c>
      <c r="W20">
        <v>785</v>
      </c>
    </row>
    <row r="21" spans="1:23">
      <c r="A21">
        <v>14</v>
      </c>
      <c r="B21">
        <v>3.38</v>
      </c>
      <c r="C21">
        <v>700</v>
      </c>
      <c r="D21" t="s">
        <v>17</v>
      </c>
      <c r="E21" t="s">
        <v>17</v>
      </c>
      <c r="G21">
        <v>14</v>
      </c>
      <c r="H21">
        <v>3.29</v>
      </c>
      <c r="I21">
        <v>689</v>
      </c>
      <c r="J21" t="s">
        <v>17</v>
      </c>
      <c r="K21" t="s">
        <v>17</v>
      </c>
      <c r="S21">
        <v>14</v>
      </c>
      <c r="T21">
        <v>3.72</v>
      </c>
      <c r="U21">
        <v>678</v>
      </c>
    </row>
    <row r="22" spans="1:23">
      <c r="A22">
        <v>15</v>
      </c>
      <c r="B22" t="s">
        <v>17</v>
      </c>
      <c r="C22" t="s">
        <v>17</v>
      </c>
      <c r="D22" t="s">
        <v>17</v>
      </c>
      <c r="E22" t="s">
        <v>17</v>
      </c>
      <c r="G22" t="s">
        <v>17</v>
      </c>
      <c r="H22" t="s">
        <v>17</v>
      </c>
      <c r="J22" t="s">
        <v>17</v>
      </c>
      <c r="K22" t="s">
        <v>17</v>
      </c>
    </row>
    <row r="23" spans="1:23">
      <c r="D23" t="s">
        <v>17</v>
      </c>
      <c r="G23" t="s">
        <v>17</v>
      </c>
      <c r="J23" t="s">
        <v>17</v>
      </c>
      <c r="K23" t="s">
        <v>17</v>
      </c>
    </row>
    <row r="24" spans="1:23">
      <c r="B24">
        <f t="shared" ref="B24:C24" si="0">+AVERAGE(B8:B22)</f>
        <v>3.6907142857142858</v>
      </c>
      <c r="C24">
        <f t="shared" si="0"/>
        <v>715.14285714285711</v>
      </c>
      <c r="D24">
        <f t="shared" ref="D24:E24" si="1">+AVERAGE(D8:D20)</f>
        <v>3.5530769230769228</v>
      </c>
      <c r="E24">
        <f t="shared" si="1"/>
        <v>784.53846153846155</v>
      </c>
      <c r="H24">
        <f t="shared" ref="H24:I24" si="2">+AVERAGE(H8:H22)</f>
        <v>3.7792857142857144</v>
      </c>
      <c r="I24">
        <f t="shared" si="2"/>
        <v>656.21428571428567</v>
      </c>
      <c r="J24">
        <f t="shared" ref="J24:K24" si="3">+AVERAGE(J8:J20)</f>
        <v>3.0838461538461535</v>
      </c>
      <c r="K24">
        <f t="shared" si="3"/>
        <v>766.69230769230774</v>
      </c>
      <c r="N24">
        <f>+AVERAGE(N8:N20)</f>
        <v>3.5684615384615386</v>
      </c>
      <c r="O24">
        <f t="shared" ref="O24:Q24" si="4">+AVERAGE(O8:O20)</f>
        <v>699.15384615384619</v>
      </c>
      <c r="P24">
        <f t="shared" si="4"/>
        <v>3.2169230769230777</v>
      </c>
      <c r="Q24">
        <f t="shared" si="4"/>
        <v>755.53846153846155</v>
      </c>
      <c r="T24">
        <f>+AVERAGE(T8:T20)</f>
        <v>3.4215384615384625</v>
      </c>
      <c r="U24">
        <f t="shared" ref="U24:W24" si="5">+AVERAGE(U8:U20)</f>
        <v>706.15384615384619</v>
      </c>
      <c r="V24">
        <f t="shared" si="5"/>
        <v>3.3538461538461535</v>
      </c>
      <c r="W24">
        <f t="shared" si="5"/>
        <v>771.38461538461536</v>
      </c>
    </row>
    <row r="25" spans="1:23">
      <c r="B25">
        <f t="shared" ref="B25:C25" si="6">+STDEV(B8:B22)</f>
        <v>0.43561564367109962</v>
      </c>
      <c r="C25">
        <f t="shared" si="6"/>
        <v>29.90461025135982</v>
      </c>
      <c r="D25">
        <f t="shared" ref="D25:E25" si="7">+STDEV(D8:D20)</f>
        <v>0.53101137174553559</v>
      </c>
      <c r="E25">
        <f t="shared" si="7"/>
        <v>27.852634180077988</v>
      </c>
      <c r="H25">
        <f t="shared" ref="H25:I25" si="8">+STDEV(H8:H22)</f>
        <v>0.30080569465032148</v>
      </c>
      <c r="I25">
        <f t="shared" si="8"/>
        <v>72.538773262122632</v>
      </c>
      <c r="J25">
        <f t="shared" ref="J25:K25" si="9">+STDEV(J8:J20)</f>
        <v>0.31542401254868002</v>
      </c>
      <c r="K25">
        <f t="shared" si="9"/>
        <v>26.345096366574268</v>
      </c>
      <c r="N25">
        <f>+STDEV(N8:N20)</f>
        <v>0.50862307841606447</v>
      </c>
      <c r="O25">
        <f t="shared" ref="O25:Q25" si="10">+STDEV(O8:O20)</f>
        <v>52.376594890348379</v>
      </c>
      <c r="P25">
        <f t="shared" si="10"/>
        <v>0.47191780031739333</v>
      </c>
      <c r="Q25">
        <f t="shared" si="10"/>
        <v>41.064208634396557</v>
      </c>
      <c r="T25">
        <f>+STDEV(T8:T20)</f>
        <v>0.4966361202101916</v>
      </c>
      <c r="U25">
        <f t="shared" ref="U25:W25" si="11">+STDEV(U8:U20)</f>
        <v>31.309865734424164</v>
      </c>
      <c r="V25">
        <f t="shared" si="11"/>
        <v>0.54763945653958812</v>
      </c>
      <c r="W25">
        <f t="shared" si="11"/>
        <v>27.127902184339337</v>
      </c>
    </row>
    <row r="26" spans="1:23">
      <c r="B26">
        <f t="shared" ref="B26:C26" si="12">+B25/3.87</f>
        <v>0.11256218182715752</v>
      </c>
      <c r="C26">
        <f t="shared" si="12"/>
        <v>7.7272894706356121</v>
      </c>
      <c r="D26">
        <f t="shared" ref="D26:E26" si="13">+D25/3.6</f>
        <v>0.14750315881820433</v>
      </c>
      <c r="E26">
        <f t="shared" si="13"/>
        <v>7.7368428277994408</v>
      </c>
      <c r="H26">
        <f t="shared" ref="H26:I26" si="14">+H25/3.87</f>
        <v>7.7727569677085648E-2</v>
      </c>
      <c r="I26">
        <f t="shared" si="14"/>
        <v>18.743869059980007</v>
      </c>
      <c r="J26">
        <f t="shared" ref="J26:K26" si="15">+J25/3.6</f>
        <v>8.7617781263522224E-2</v>
      </c>
      <c r="K26">
        <f t="shared" si="15"/>
        <v>7.3180823240484072</v>
      </c>
      <c r="N26">
        <f t="shared" ref="N26:Q26" si="16">+N25/3.46</f>
        <v>0.14700088971562558</v>
      </c>
      <c r="O26">
        <f t="shared" si="16"/>
        <v>15.137744187961959</v>
      </c>
      <c r="P26">
        <f t="shared" si="16"/>
        <v>0.13639242783739691</v>
      </c>
      <c r="Q26">
        <f t="shared" si="16"/>
        <v>11.868268391444092</v>
      </c>
      <c r="T26">
        <f t="shared" ref="T26:W26" si="17">+T25/3.46</f>
        <v>0.14353645092780104</v>
      </c>
      <c r="U26">
        <f t="shared" si="17"/>
        <v>9.0490941428971574</v>
      </c>
      <c r="V26">
        <f t="shared" si="17"/>
        <v>0.15827729957791564</v>
      </c>
      <c r="W26">
        <f t="shared" si="17"/>
        <v>7.8404341573235081</v>
      </c>
    </row>
    <row r="27" spans="1:23">
      <c r="B27">
        <f t="shared" ref="B27:C27" si="18">+B26/B24</f>
        <v>3.0498752575579741E-2</v>
      </c>
      <c r="C27">
        <f t="shared" si="18"/>
        <v>1.0805238972123309E-2</v>
      </c>
      <c r="D27">
        <f t="shared" ref="D27:E27" si="19">+D26/D24</f>
        <v>4.1514203607634907E-2</v>
      </c>
      <c r="E27">
        <f t="shared" si="19"/>
        <v>9.8616488637506359E-3</v>
      </c>
      <c r="H27">
        <f t="shared" ref="H27:I27" si="20">+H26/H24</f>
        <v>2.0566735503292365E-2</v>
      </c>
      <c r="I27">
        <f t="shared" si="20"/>
        <v>2.8563640670482216E-2</v>
      </c>
      <c r="J27">
        <f t="shared" ref="J27:K27" si="21">+J26/J24</f>
        <v>2.8411852243097755E-2</v>
      </c>
      <c r="K27">
        <f t="shared" si="21"/>
        <v>9.5450055395434226E-3</v>
      </c>
      <c r="N27">
        <f t="shared" ref="N27:Q27" si="22">+N26/N24</f>
        <v>4.1194472220373625E-2</v>
      </c>
      <c r="O27">
        <f t="shared" si="22"/>
        <v>2.1651521008197321E-2</v>
      </c>
      <c r="P27">
        <f t="shared" si="22"/>
        <v>4.2398411331567659E-2</v>
      </c>
      <c r="Q27">
        <f t="shared" si="22"/>
        <v>1.5708357675501241E-2</v>
      </c>
      <c r="T27">
        <f t="shared" ref="T27:W27" si="23">+T26/T24</f>
        <v>4.1950851215409465E-2</v>
      </c>
      <c r="U27">
        <f t="shared" si="23"/>
        <v>1.2814621335257412E-2</v>
      </c>
      <c r="V27">
        <f t="shared" si="23"/>
        <v>4.7192772809928979E-2</v>
      </c>
      <c r="W27">
        <f t="shared" si="23"/>
        <v>1.0164104910770404E-2</v>
      </c>
    </row>
    <row r="28" spans="1:23">
      <c r="D28" t="s">
        <v>17</v>
      </c>
      <c r="E28" t="s">
        <v>17</v>
      </c>
    </row>
    <row r="29" spans="1:23">
      <c r="D29">
        <f>+SQRT(13)</f>
        <v>3.6055512754639891</v>
      </c>
      <c r="E29" t="s">
        <v>17</v>
      </c>
    </row>
    <row r="30" spans="1:23">
      <c r="A30" t="s">
        <v>18</v>
      </c>
      <c r="B30" t="s">
        <v>17</v>
      </c>
      <c r="C30">
        <f>+C24-181</f>
        <v>534.14285714285711</v>
      </c>
      <c r="E30">
        <f>+E24-737</f>
        <v>47.538461538461547</v>
      </c>
      <c r="I30">
        <f>+I24-181</f>
        <v>475.21428571428567</v>
      </c>
      <c r="K30">
        <f>+K24-737</f>
        <v>29.692307692307736</v>
      </c>
      <c r="O30">
        <f>+O24-181</f>
        <v>518.15384615384619</v>
      </c>
      <c r="Q30">
        <f>+Q24-737</f>
        <v>18.538461538461547</v>
      </c>
      <c r="U30">
        <f>+U24-181</f>
        <v>525.15384615384619</v>
      </c>
      <c r="W30">
        <f>+W24-737</f>
        <v>34.384615384615358</v>
      </c>
    </row>
    <row r="32" spans="1:23">
      <c r="A32" t="s">
        <v>3</v>
      </c>
      <c r="B32" t="s">
        <v>17</v>
      </c>
      <c r="G32" t="s">
        <v>4</v>
      </c>
      <c r="M32" t="s">
        <v>5</v>
      </c>
      <c r="S32" t="s">
        <v>6</v>
      </c>
    </row>
    <row r="33" spans="1:22">
      <c r="A33" t="s">
        <v>19</v>
      </c>
      <c r="C33" t="s">
        <v>20</v>
      </c>
      <c r="G33" t="s">
        <v>19</v>
      </c>
      <c r="I33" t="s">
        <v>20</v>
      </c>
      <c r="M33" t="s">
        <v>19</v>
      </c>
      <c r="O33" t="s">
        <v>20</v>
      </c>
      <c r="S33" t="s">
        <v>19</v>
      </c>
      <c r="U33" t="s">
        <v>20</v>
      </c>
    </row>
    <row r="34" spans="1:22">
      <c r="A34" t="s">
        <v>21</v>
      </c>
      <c r="B34" t="s">
        <v>22</v>
      </c>
      <c r="C34" t="s">
        <v>23</v>
      </c>
      <c r="D34" t="s">
        <v>24</v>
      </c>
      <c r="G34" t="s">
        <v>21</v>
      </c>
      <c r="H34" t="s">
        <v>22</v>
      </c>
      <c r="I34" t="s">
        <v>23</v>
      </c>
      <c r="J34" t="s">
        <v>24</v>
      </c>
      <c r="M34" t="s">
        <v>21</v>
      </c>
      <c r="N34" t="s">
        <v>22</v>
      </c>
      <c r="O34" t="s">
        <v>23</v>
      </c>
      <c r="P34" t="s">
        <v>24</v>
      </c>
      <c r="S34" t="s">
        <v>21</v>
      </c>
      <c r="T34" t="s">
        <v>22</v>
      </c>
      <c r="U34" t="s">
        <v>23</v>
      </c>
      <c r="V34" t="s">
        <v>24</v>
      </c>
    </row>
    <row r="35" spans="1:22">
      <c r="A35">
        <v>1</v>
      </c>
      <c r="B35">
        <v>693</v>
      </c>
      <c r="C35">
        <v>171</v>
      </c>
      <c r="D35">
        <f>+B35-C35</f>
        <v>522</v>
      </c>
      <c r="G35">
        <v>1</v>
      </c>
      <c r="H35">
        <v>498</v>
      </c>
      <c r="I35">
        <v>171</v>
      </c>
      <c r="J35">
        <f>+H35-I35</f>
        <v>327</v>
      </c>
      <c r="M35">
        <v>1</v>
      </c>
      <c r="N35">
        <v>732</v>
      </c>
      <c r="O35">
        <v>171</v>
      </c>
      <c r="P35">
        <f>+N35-O35</f>
        <v>561</v>
      </c>
      <c r="S35">
        <v>1</v>
      </c>
      <c r="T35">
        <v>694</v>
      </c>
      <c r="U35">
        <v>171</v>
      </c>
      <c r="V35">
        <f>+T35-U35</f>
        <v>523</v>
      </c>
    </row>
    <row r="36" spans="1:22">
      <c r="A36">
        <f>+A35+1</f>
        <v>2</v>
      </c>
      <c r="B36">
        <v>748</v>
      </c>
      <c r="C36">
        <v>171</v>
      </c>
      <c r="D36">
        <f t="shared" ref="D36:D51" si="24">+B36-C36</f>
        <v>577</v>
      </c>
      <c r="G36">
        <f>+G35+1</f>
        <v>2</v>
      </c>
      <c r="H36">
        <v>688</v>
      </c>
      <c r="I36">
        <v>171</v>
      </c>
      <c r="J36">
        <f t="shared" ref="J36:J51" si="25">+H36-I36</f>
        <v>517</v>
      </c>
      <c r="M36">
        <f>+M35+1</f>
        <v>2</v>
      </c>
      <c r="N36">
        <v>713</v>
      </c>
      <c r="O36">
        <v>171</v>
      </c>
      <c r="P36">
        <f t="shared" ref="P36:P51" si="26">+N36-O36</f>
        <v>542</v>
      </c>
      <c r="S36">
        <f>+S35+1</f>
        <v>2</v>
      </c>
      <c r="T36">
        <v>682</v>
      </c>
      <c r="U36">
        <v>171</v>
      </c>
      <c r="V36">
        <f t="shared" ref="V36:V51" si="27">+T36-U36</f>
        <v>511</v>
      </c>
    </row>
    <row r="37" spans="1:22">
      <c r="A37">
        <f t="shared" ref="A37:A52" si="28">+A36+1</f>
        <v>3</v>
      </c>
      <c r="B37">
        <v>678</v>
      </c>
      <c r="C37">
        <v>171</v>
      </c>
      <c r="D37">
        <f t="shared" si="24"/>
        <v>507</v>
      </c>
      <c r="G37">
        <f t="shared" ref="G37:G52" si="29">+G36+1</f>
        <v>3</v>
      </c>
      <c r="H37">
        <v>586</v>
      </c>
      <c r="I37">
        <v>171</v>
      </c>
      <c r="J37">
        <f t="shared" si="25"/>
        <v>415</v>
      </c>
      <c r="M37">
        <f t="shared" ref="M37:M52" si="30">+M36+1</f>
        <v>3</v>
      </c>
      <c r="N37">
        <v>713</v>
      </c>
      <c r="O37">
        <v>171</v>
      </c>
      <c r="P37">
        <f t="shared" si="26"/>
        <v>542</v>
      </c>
      <c r="S37">
        <f t="shared" ref="S37:S52" si="31">+S36+1</f>
        <v>3</v>
      </c>
      <c r="T37">
        <v>688</v>
      </c>
      <c r="U37">
        <v>171</v>
      </c>
      <c r="V37">
        <f t="shared" si="27"/>
        <v>517</v>
      </c>
    </row>
    <row r="38" spans="1:22">
      <c r="A38">
        <f t="shared" si="28"/>
        <v>4</v>
      </c>
      <c r="B38">
        <v>654</v>
      </c>
      <c r="C38">
        <v>171</v>
      </c>
      <c r="D38">
        <f t="shared" si="24"/>
        <v>483</v>
      </c>
      <c r="G38">
        <f t="shared" si="29"/>
        <v>4</v>
      </c>
      <c r="H38">
        <v>648</v>
      </c>
      <c r="I38">
        <v>171</v>
      </c>
      <c r="J38">
        <f t="shared" si="25"/>
        <v>477</v>
      </c>
      <c r="M38">
        <f t="shared" si="30"/>
        <v>4</v>
      </c>
      <c r="N38">
        <v>673</v>
      </c>
      <c r="O38">
        <v>171</v>
      </c>
      <c r="P38">
        <f t="shared" si="26"/>
        <v>502</v>
      </c>
      <c r="S38">
        <f t="shared" si="31"/>
        <v>4</v>
      </c>
      <c r="T38">
        <v>737</v>
      </c>
      <c r="U38">
        <v>171</v>
      </c>
      <c r="V38">
        <f t="shared" si="27"/>
        <v>566</v>
      </c>
    </row>
    <row r="39" spans="1:22">
      <c r="A39">
        <f t="shared" si="28"/>
        <v>5</v>
      </c>
      <c r="B39">
        <v>720</v>
      </c>
      <c r="C39">
        <v>171</v>
      </c>
      <c r="D39">
        <f t="shared" si="24"/>
        <v>549</v>
      </c>
      <c r="G39">
        <f t="shared" si="29"/>
        <v>5</v>
      </c>
      <c r="H39">
        <v>714</v>
      </c>
      <c r="I39">
        <v>171</v>
      </c>
      <c r="J39">
        <f t="shared" si="25"/>
        <v>543</v>
      </c>
      <c r="M39">
        <f t="shared" si="30"/>
        <v>5</v>
      </c>
      <c r="N39">
        <v>734</v>
      </c>
      <c r="O39">
        <v>171</v>
      </c>
      <c r="P39">
        <f t="shared" si="26"/>
        <v>563</v>
      </c>
      <c r="S39">
        <f t="shared" si="31"/>
        <v>5</v>
      </c>
      <c r="T39">
        <v>714</v>
      </c>
      <c r="U39">
        <v>171</v>
      </c>
      <c r="V39">
        <f t="shared" si="27"/>
        <v>543</v>
      </c>
    </row>
    <row r="40" spans="1:22">
      <c r="A40">
        <f t="shared" si="28"/>
        <v>6</v>
      </c>
      <c r="B40">
        <v>742</v>
      </c>
      <c r="C40">
        <v>171</v>
      </c>
      <c r="D40">
        <f t="shared" si="24"/>
        <v>571</v>
      </c>
      <c r="G40">
        <f t="shared" si="29"/>
        <v>6</v>
      </c>
      <c r="H40">
        <v>696</v>
      </c>
      <c r="I40">
        <v>171</v>
      </c>
      <c r="J40">
        <f t="shared" si="25"/>
        <v>525</v>
      </c>
      <c r="M40">
        <f t="shared" si="30"/>
        <v>6</v>
      </c>
      <c r="N40">
        <v>554</v>
      </c>
      <c r="O40">
        <v>171</v>
      </c>
      <c r="P40">
        <f t="shared" si="26"/>
        <v>383</v>
      </c>
      <c r="S40">
        <f t="shared" si="31"/>
        <v>6</v>
      </c>
      <c r="T40">
        <v>710</v>
      </c>
      <c r="U40">
        <v>171</v>
      </c>
      <c r="V40">
        <f t="shared" si="27"/>
        <v>539</v>
      </c>
    </row>
    <row r="41" spans="1:22">
      <c r="A41">
        <f t="shared" si="28"/>
        <v>7</v>
      </c>
      <c r="B41">
        <v>697</v>
      </c>
      <c r="C41">
        <v>171</v>
      </c>
      <c r="D41">
        <f t="shared" si="24"/>
        <v>526</v>
      </c>
      <c r="G41">
        <f t="shared" si="29"/>
        <v>7</v>
      </c>
      <c r="H41">
        <v>742</v>
      </c>
      <c r="I41">
        <v>171</v>
      </c>
      <c r="J41">
        <f t="shared" si="25"/>
        <v>571</v>
      </c>
      <c r="M41">
        <f t="shared" si="30"/>
        <v>7</v>
      </c>
      <c r="N41">
        <v>692</v>
      </c>
      <c r="O41">
        <v>171</v>
      </c>
      <c r="P41">
        <f t="shared" si="26"/>
        <v>521</v>
      </c>
      <c r="S41">
        <f t="shared" si="31"/>
        <v>7</v>
      </c>
      <c r="T41">
        <v>729</v>
      </c>
      <c r="U41">
        <v>171</v>
      </c>
      <c r="V41">
        <f t="shared" si="27"/>
        <v>558</v>
      </c>
    </row>
    <row r="42" spans="1:22">
      <c r="A42">
        <f t="shared" si="28"/>
        <v>8</v>
      </c>
      <c r="B42">
        <v>726</v>
      </c>
      <c r="C42">
        <v>171</v>
      </c>
      <c r="D42">
        <f t="shared" si="24"/>
        <v>555</v>
      </c>
      <c r="G42">
        <f t="shared" si="29"/>
        <v>8</v>
      </c>
      <c r="H42">
        <v>551</v>
      </c>
      <c r="I42">
        <v>171</v>
      </c>
      <c r="J42">
        <f t="shared" si="25"/>
        <v>380</v>
      </c>
      <c r="M42">
        <f t="shared" si="30"/>
        <v>8</v>
      </c>
      <c r="N42">
        <v>692</v>
      </c>
      <c r="O42">
        <v>171</v>
      </c>
      <c r="P42">
        <f t="shared" si="26"/>
        <v>521</v>
      </c>
      <c r="S42">
        <f t="shared" si="31"/>
        <v>8</v>
      </c>
      <c r="T42">
        <v>696</v>
      </c>
      <c r="U42">
        <v>171</v>
      </c>
      <c r="V42">
        <f t="shared" si="27"/>
        <v>525</v>
      </c>
    </row>
    <row r="43" spans="1:22">
      <c r="A43">
        <f t="shared" si="28"/>
        <v>9</v>
      </c>
      <c r="B43">
        <v>762</v>
      </c>
      <c r="C43">
        <v>171</v>
      </c>
      <c r="D43">
        <f t="shared" si="24"/>
        <v>591</v>
      </c>
      <c r="G43">
        <f t="shared" si="29"/>
        <v>9</v>
      </c>
      <c r="H43">
        <v>729</v>
      </c>
      <c r="I43">
        <v>171</v>
      </c>
      <c r="J43">
        <f t="shared" si="25"/>
        <v>558</v>
      </c>
      <c r="M43">
        <f t="shared" si="30"/>
        <v>9</v>
      </c>
      <c r="N43">
        <v>761</v>
      </c>
      <c r="O43">
        <v>171</v>
      </c>
      <c r="P43">
        <f t="shared" si="26"/>
        <v>590</v>
      </c>
      <c r="S43">
        <f t="shared" si="31"/>
        <v>9</v>
      </c>
      <c r="T43">
        <v>686</v>
      </c>
      <c r="U43">
        <v>171</v>
      </c>
      <c r="V43">
        <f t="shared" si="27"/>
        <v>515</v>
      </c>
    </row>
    <row r="44" spans="1:22">
      <c r="A44">
        <f t="shared" si="28"/>
        <v>10</v>
      </c>
      <c r="B44">
        <v>745</v>
      </c>
      <c r="C44">
        <v>171</v>
      </c>
      <c r="D44">
        <f t="shared" si="24"/>
        <v>574</v>
      </c>
      <c r="G44">
        <f t="shared" si="29"/>
        <v>10</v>
      </c>
      <c r="H44">
        <v>687</v>
      </c>
      <c r="I44">
        <v>171</v>
      </c>
      <c r="J44">
        <f t="shared" si="25"/>
        <v>516</v>
      </c>
      <c r="M44">
        <f t="shared" si="30"/>
        <v>10</v>
      </c>
      <c r="N44">
        <v>679</v>
      </c>
      <c r="O44">
        <v>171</v>
      </c>
      <c r="P44">
        <f t="shared" si="26"/>
        <v>508</v>
      </c>
      <c r="S44">
        <f t="shared" si="31"/>
        <v>10</v>
      </c>
      <c r="T44">
        <v>758</v>
      </c>
      <c r="U44">
        <v>171</v>
      </c>
      <c r="V44">
        <f t="shared" si="27"/>
        <v>587</v>
      </c>
    </row>
    <row r="45" spans="1:22">
      <c r="A45">
        <f t="shared" si="28"/>
        <v>11</v>
      </c>
      <c r="B45">
        <v>718</v>
      </c>
      <c r="C45">
        <v>171</v>
      </c>
      <c r="D45">
        <f t="shared" si="24"/>
        <v>547</v>
      </c>
      <c r="G45">
        <f t="shared" si="29"/>
        <v>11</v>
      </c>
      <c r="H45">
        <v>678</v>
      </c>
      <c r="I45">
        <v>171</v>
      </c>
      <c r="J45">
        <f t="shared" si="25"/>
        <v>507</v>
      </c>
      <c r="M45">
        <f t="shared" si="30"/>
        <v>11</v>
      </c>
      <c r="N45">
        <v>750</v>
      </c>
      <c r="O45">
        <v>171</v>
      </c>
      <c r="P45">
        <f t="shared" si="26"/>
        <v>579</v>
      </c>
      <c r="S45">
        <f t="shared" si="31"/>
        <v>11</v>
      </c>
      <c r="T45">
        <v>677</v>
      </c>
      <c r="U45">
        <v>171</v>
      </c>
      <c r="V45">
        <f t="shared" si="27"/>
        <v>506</v>
      </c>
    </row>
    <row r="46" spans="1:22">
      <c r="A46">
        <f t="shared" si="28"/>
        <v>12</v>
      </c>
      <c r="B46">
        <v>729</v>
      </c>
      <c r="C46">
        <v>171</v>
      </c>
      <c r="D46">
        <f t="shared" si="24"/>
        <v>558</v>
      </c>
      <c r="G46">
        <f t="shared" si="29"/>
        <v>12</v>
      </c>
      <c r="H46">
        <v>587</v>
      </c>
      <c r="I46">
        <v>171</v>
      </c>
      <c r="J46">
        <f t="shared" si="25"/>
        <v>416</v>
      </c>
      <c r="M46">
        <f t="shared" si="30"/>
        <v>12</v>
      </c>
      <c r="N46">
        <v>670</v>
      </c>
      <c r="O46">
        <v>171</v>
      </c>
      <c r="P46">
        <f t="shared" si="26"/>
        <v>499</v>
      </c>
      <c r="S46">
        <f t="shared" si="31"/>
        <v>12</v>
      </c>
      <c r="T46">
        <v>755</v>
      </c>
      <c r="U46">
        <v>171</v>
      </c>
      <c r="V46">
        <f t="shared" si="27"/>
        <v>584</v>
      </c>
    </row>
    <row r="47" spans="1:22">
      <c r="A47">
        <f t="shared" si="28"/>
        <v>13</v>
      </c>
      <c r="B47">
        <v>700</v>
      </c>
      <c r="C47">
        <v>171</v>
      </c>
      <c r="D47">
        <f t="shared" si="24"/>
        <v>529</v>
      </c>
      <c r="G47">
        <f t="shared" si="29"/>
        <v>13</v>
      </c>
      <c r="H47">
        <v>694</v>
      </c>
      <c r="I47">
        <v>171</v>
      </c>
      <c r="J47">
        <f t="shared" si="25"/>
        <v>523</v>
      </c>
      <c r="M47">
        <f t="shared" si="30"/>
        <v>13</v>
      </c>
      <c r="N47">
        <v>726</v>
      </c>
      <c r="O47">
        <v>171</v>
      </c>
      <c r="P47">
        <f t="shared" si="26"/>
        <v>555</v>
      </c>
      <c r="S47">
        <f t="shared" si="31"/>
        <v>13</v>
      </c>
      <c r="T47">
        <v>654</v>
      </c>
      <c r="U47">
        <v>171</v>
      </c>
      <c r="V47">
        <f t="shared" si="27"/>
        <v>483</v>
      </c>
    </row>
    <row r="48" spans="1:22">
      <c r="A48">
        <f t="shared" si="28"/>
        <v>14</v>
      </c>
      <c r="B48">
        <v>700</v>
      </c>
      <c r="C48">
        <v>171</v>
      </c>
      <c r="D48">
        <f t="shared" si="24"/>
        <v>529</v>
      </c>
      <c r="G48">
        <f t="shared" si="29"/>
        <v>14</v>
      </c>
      <c r="H48">
        <v>689</v>
      </c>
      <c r="I48">
        <v>171</v>
      </c>
      <c r="J48">
        <f t="shared" si="25"/>
        <v>518</v>
      </c>
      <c r="M48">
        <f t="shared" si="30"/>
        <v>14</v>
      </c>
      <c r="N48">
        <v>721</v>
      </c>
      <c r="O48">
        <v>171</v>
      </c>
      <c r="P48">
        <f t="shared" si="26"/>
        <v>550</v>
      </c>
      <c r="S48">
        <f t="shared" si="31"/>
        <v>14</v>
      </c>
      <c r="T48">
        <v>678</v>
      </c>
      <c r="U48">
        <v>171</v>
      </c>
      <c r="V48">
        <f t="shared" si="27"/>
        <v>507</v>
      </c>
    </row>
    <row r="49" spans="1:22">
      <c r="A49">
        <f t="shared" si="28"/>
        <v>15</v>
      </c>
      <c r="B49">
        <v>770</v>
      </c>
      <c r="C49">
        <v>171</v>
      </c>
      <c r="D49">
        <f t="shared" si="24"/>
        <v>599</v>
      </c>
      <c r="G49">
        <f t="shared" si="29"/>
        <v>15</v>
      </c>
      <c r="H49">
        <v>805</v>
      </c>
      <c r="I49">
        <v>171</v>
      </c>
      <c r="J49">
        <f t="shared" si="25"/>
        <v>634</v>
      </c>
      <c r="M49">
        <f t="shared" si="30"/>
        <v>15</v>
      </c>
      <c r="N49">
        <v>719</v>
      </c>
      <c r="O49">
        <v>171</v>
      </c>
      <c r="P49">
        <f t="shared" si="26"/>
        <v>548</v>
      </c>
      <c r="S49">
        <f t="shared" si="31"/>
        <v>15</v>
      </c>
      <c r="T49">
        <v>783</v>
      </c>
      <c r="U49">
        <v>171</v>
      </c>
      <c r="V49">
        <f t="shared" si="27"/>
        <v>612</v>
      </c>
    </row>
    <row r="50" spans="1:22">
      <c r="A50">
        <f t="shared" si="28"/>
        <v>16</v>
      </c>
      <c r="B50">
        <v>770</v>
      </c>
      <c r="C50">
        <v>171</v>
      </c>
      <c r="D50">
        <f t="shared" si="24"/>
        <v>599</v>
      </c>
      <c r="G50">
        <f t="shared" si="29"/>
        <v>16</v>
      </c>
      <c r="H50">
        <v>762</v>
      </c>
      <c r="I50">
        <v>171</v>
      </c>
      <c r="J50">
        <f t="shared" si="25"/>
        <v>591</v>
      </c>
      <c r="M50">
        <f t="shared" si="30"/>
        <v>16</v>
      </c>
      <c r="N50">
        <v>734</v>
      </c>
      <c r="O50">
        <v>171</v>
      </c>
      <c r="P50">
        <f t="shared" si="26"/>
        <v>563</v>
      </c>
      <c r="S50">
        <f t="shared" si="31"/>
        <v>16</v>
      </c>
      <c r="T50">
        <v>738</v>
      </c>
      <c r="U50">
        <v>171</v>
      </c>
      <c r="V50">
        <f t="shared" si="27"/>
        <v>567</v>
      </c>
    </row>
    <row r="51" spans="1:22">
      <c r="A51">
        <f t="shared" si="28"/>
        <v>17</v>
      </c>
      <c r="B51">
        <v>811</v>
      </c>
      <c r="C51">
        <v>171</v>
      </c>
      <c r="D51">
        <f t="shared" si="24"/>
        <v>640</v>
      </c>
      <c r="G51">
        <f t="shared" si="29"/>
        <v>17</v>
      </c>
      <c r="H51">
        <v>725</v>
      </c>
      <c r="I51">
        <v>171</v>
      </c>
      <c r="J51">
        <f t="shared" si="25"/>
        <v>554</v>
      </c>
      <c r="M51">
        <f t="shared" si="30"/>
        <v>17</v>
      </c>
      <c r="N51">
        <v>746</v>
      </c>
      <c r="O51">
        <v>171</v>
      </c>
      <c r="P51">
        <f t="shared" si="26"/>
        <v>575</v>
      </c>
      <c r="S51">
        <f t="shared" si="31"/>
        <v>17</v>
      </c>
      <c r="T51">
        <v>797</v>
      </c>
      <c r="U51">
        <v>171</v>
      </c>
      <c r="V51">
        <f t="shared" si="27"/>
        <v>626</v>
      </c>
    </row>
    <row r="52" spans="1:22">
      <c r="A52">
        <f t="shared" si="28"/>
        <v>18</v>
      </c>
      <c r="B52">
        <v>717</v>
      </c>
      <c r="C52">
        <v>171</v>
      </c>
      <c r="D52">
        <f t="shared" ref="D52:D61" si="32">+B52-C52</f>
        <v>546</v>
      </c>
      <c r="G52">
        <f t="shared" si="29"/>
        <v>18</v>
      </c>
      <c r="H52">
        <v>747</v>
      </c>
      <c r="I52">
        <v>171</v>
      </c>
      <c r="J52">
        <f t="shared" ref="J52:J61" si="33">+H52-I52</f>
        <v>576</v>
      </c>
      <c r="M52">
        <f t="shared" si="30"/>
        <v>18</v>
      </c>
      <c r="N52">
        <v>763</v>
      </c>
      <c r="O52">
        <v>171</v>
      </c>
      <c r="P52">
        <f t="shared" ref="P52:P60" si="34">+N52-O52</f>
        <v>592</v>
      </c>
      <c r="S52">
        <f t="shared" si="31"/>
        <v>18</v>
      </c>
      <c r="T52">
        <v>789</v>
      </c>
      <c r="U52">
        <v>171</v>
      </c>
      <c r="V52">
        <f t="shared" ref="V52:V61" si="35">+T52-U52</f>
        <v>618</v>
      </c>
    </row>
    <row r="53" spans="1:22">
      <c r="A53">
        <f t="shared" ref="A53:A64" si="36">+A52+1</f>
        <v>19</v>
      </c>
      <c r="B53">
        <v>812</v>
      </c>
      <c r="C53">
        <v>171</v>
      </c>
      <c r="D53">
        <f t="shared" si="32"/>
        <v>641</v>
      </c>
      <c r="G53">
        <f t="shared" ref="G53:G64" si="37">+G52+1</f>
        <v>19</v>
      </c>
      <c r="H53">
        <v>753</v>
      </c>
      <c r="I53">
        <v>171</v>
      </c>
      <c r="J53">
        <f t="shared" si="33"/>
        <v>582</v>
      </c>
      <c r="M53">
        <f t="shared" ref="M53:M64" si="38">+M52+1</f>
        <v>19</v>
      </c>
      <c r="N53">
        <v>714</v>
      </c>
      <c r="O53">
        <v>171</v>
      </c>
      <c r="P53">
        <f t="shared" si="34"/>
        <v>543</v>
      </c>
      <c r="S53">
        <f t="shared" ref="S53:S64" si="39">+S52+1</f>
        <v>19</v>
      </c>
      <c r="T53">
        <v>717</v>
      </c>
      <c r="U53">
        <v>171</v>
      </c>
      <c r="V53">
        <f t="shared" si="35"/>
        <v>546</v>
      </c>
    </row>
    <row r="54" spans="1:22">
      <c r="A54">
        <f t="shared" si="36"/>
        <v>20</v>
      </c>
      <c r="B54">
        <v>769</v>
      </c>
      <c r="C54">
        <v>171</v>
      </c>
      <c r="D54">
        <f t="shared" si="32"/>
        <v>598</v>
      </c>
      <c r="G54">
        <f t="shared" si="37"/>
        <v>20</v>
      </c>
      <c r="H54">
        <v>802</v>
      </c>
      <c r="I54">
        <v>171</v>
      </c>
      <c r="J54">
        <f t="shared" si="33"/>
        <v>631</v>
      </c>
      <c r="M54">
        <f t="shared" si="38"/>
        <v>20</v>
      </c>
      <c r="N54">
        <v>764</v>
      </c>
      <c r="O54">
        <v>171</v>
      </c>
      <c r="P54">
        <f t="shared" si="34"/>
        <v>593</v>
      </c>
      <c r="S54">
        <f t="shared" si="39"/>
        <v>20</v>
      </c>
      <c r="T54">
        <v>777</v>
      </c>
      <c r="U54">
        <v>171</v>
      </c>
      <c r="V54">
        <f t="shared" si="35"/>
        <v>606</v>
      </c>
    </row>
    <row r="55" spans="1:22">
      <c r="A55">
        <f t="shared" si="36"/>
        <v>21</v>
      </c>
      <c r="B55">
        <v>816</v>
      </c>
      <c r="C55">
        <v>171</v>
      </c>
      <c r="D55">
        <f t="shared" si="32"/>
        <v>645</v>
      </c>
      <c r="G55">
        <f t="shared" si="37"/>
        <v>21</v>
      </c>
      <c r="H55">
        <v>783</v>
      </c>
      <c r="I55">
        <v>171</v>
      </c>
      <c r="J55">
        <f t="shared" si="33"/>
        <v>612</v>
      </c>
      <c r="M55">
        <f t="shared" si="38"/>
        <v>21</v>
      </c>
      <c r="N55">
        <v>793</v>
      </c>
      <c r="O55">
        <v>171</v>
      </c>
      <c r="P55">
        <f t="shared" si="34"/>
        <v>622</v>
      </c>
      <c r="S55">
        <f t="shared" si="39"/>
        <v>21</v>
      </c>
      <c r="T55">
        <v>752</v>
      </c>
      <c r="U55">
        <v>171</v>
      </c>
      <c r="V55">
        <f t="shared" si="35"/>
        <v>581</v>
      </c>
    </row>
    <row r="56" spans="1:22">
      <c r="A56">
        <f t="shared" si="36"/>
        <v>22</v>
      </c>
      <c r="B56">
        <v>810</v>
      </c>
      <c r="C56">
        <v>171</v>
      </c>
      <c r="D56">
        <f t="shared" si="32"/>
        <v>639</v>
      </c>
      <c r="G56">
        <f t="shared" si="37"/>
        <v>22</v>
      </c>
      <c r="H56">
        <v>745</v>
      </c>
      <c r="I56">
        <v>171</v>
      </c>
      <c r="J56">
        <f t="shared" si="33"/>
        <v>574</v>
      </c>
      <c r="M56">
        <f t="shared" si="38"/>
        <v>22</v>
      </c>
      <c r="N56">
        <v>766</v>
      </c>
      <c r="O56">
        <v>171</v>
      </c>
      <c r="P56">
        <f t="shared" si="34"/>
        <v>595</v>
      </c>
      <c r="S56">
        <f t="shared" si="39"/>
        <v>22</v>
      </c>
      <c r="T56">
        <v>769</v>
      </c>
      <c r="U56">
        <v>171</v>
      </c>
      <c r="V56">
        <f t="shared" si="35"/>
        <v>598</v>
      </c>
    </row>
    <row r="57" spans="1:22">
      <c r="A57">
        <f t="shared" si="36"/>
        <v>23</v>
      </c>
      <c r="B57">
        <v>782</v>
      </c>
      <c r="C57">
        <v>171</v>
      </c>
      <c r="D57">
        <f t="shared" si="32"/>
        <v>611</v>
      </c>
      <c r="G57">
        <f t="shared" si="37"/>
        <v>23</v>
      </c>
      <c r="H57">
        <v>772</v>
      </c>
      <c r="I57">
        <v>171</v>
      </c>
      <c r="J57">
        <f t="shared" si="33"/>
        <v>601</v>
      </c>
      <c r="M57">
        <f t="shared" si="38"/>
        <v>23</v>
      </c>
      <c r="N57">
        <v>871</v>
      </c>
      <c r="O57">
        <v>171</v>
      </c>
      <c r="P57">
        <f t="shared" si="34"/>
        <v>700</v>
      </c>
      <c r="S57">
        <f t="shared" si="39"/>
        <v>23</v>
      </c>
      <c r="T57">
        <v>818</v>
      </c>
      <c r="U57">
        <v>171</v>
      </c>
      <c r="V57">
        <f t="shared" si="35"/>
        <v>647</v>
      </c>
    </row>
    <row r="58" spans="1:22">
      <c r="A58">
        <f t="shared" si="36"/>
        <v>24</v>
      </c>
      <c r="B58">
        <v>778</v>
      </c>
      <c r="C58">
        <v>171</v>
      </c>
      <c r="D58">
        <f t="shared" si="32"/>
        <v>607</v>
      </c>
      <c r="G58">
        <f t="shared" si="37"/>
        <v>24</v>
      </c>
      <c r="H58">
        <v>762</v>
      </c>
      <c r="I58">
        <v>171</v>
      </c>
      <c r="J58">
        <f t="shared" si="33"/>
        <v>591</v>
      </c>
      <c r="M58">
        <f t="shared" si="38"/>
        <v>24</v>
      </c>
      <c r="N58">
        <v>746</v>
      </c>
      <c r="O58">
        <v>171</v>
      </c>
      <c r="P58">
        <f t="shared" si="34"/>
        <v>575</v>
      </c>
      <c r="S58">
        <f t="shared" si="39"/>
        <v>24</v>
      </c>
      <c r="T58">
        <v>744</v>
      </c>
      <c r="U58">
        <v>171</v>
      </c>
      <c r="V58">
        <f t="shared" si="35"/>
        <v>573</v>
      </c>
    </row>
    <row r="59" spans="1:22">
      <c r="A59">
        <f t="shared" si="36"/>
        <v>25</v>
      </c>
      <c r="B59">
        <v>807</v>
      </c>
      <c r="C59">
        <v>171</v>
      </c>
      <c r="D59">
        <f t="shared" si="32"/>
        <v>636</v>
      </c>
      <c r="G59">
        <f t="shared" si="37"/>
        <v>25</v>
      </c>
      <c r="H59">
        <v>788</v>
      </c>
      <c r="I59">
        <v>171</v>
      </c>
      <c r="J59">
        <f t="shared" si="33"/>
        <v>617</v>
      </c>
      <c r="M59">
        <f t="shared" si="38"/>
        <v>25</v>
      </c>
      <c r="N59">
        <v>739</v>
      </c>
      <c r="O59">
        <v>171</v>
      </c>
      <c r="P59">
        <f t="shared" si="34"/>
        <v>568</v>
      </c>
      <c r="S59">
        <f t="shared" si="39"/>
        <v>25</v>
      </c>
      <c r="T59">
        <v>778</v>
      </c>
      <c r="U59">
        <v>171</v>
      </c>
      <c r="V59">
        <f t="shared" si="35"/>
        <v>607</v>
      </c>
    </row>
    <row r="60" spans="1:22">
      <c r="A60">
        <f t="shared" si="36"/>
        <v>26</v>
      </c>
      <c r="B60">
        <v>765</v>
      </c>
      <c r="C60">
        <v>171</v>
      </c>
      <c r="D60">
        <f t="shared" si="32"/>
        <v>594</v>
      </c>
      <c r="G60">
        <f t="shared" si="37"/>
        <v>26</v>
      </c>
      <c r="H60">
        <v>793</v>
      </c>
      <c r="I60">
        <v>171</v>
      </c>
      <c r="J60">
        <f t="shared" si="33"/>
        <v>622</v>
      </c>
      <c r="M60">
        <f t="shared" si="38"/>
        <v>26</v>
      </c>
      <c r="N60">
        <v>746</v>
      </c>
      <c r="O60">
        <v>171</v>
      </c>
      <c r="P60">
        <f t="shared" si="34"/>
        <v>575</v>
      </c>
      <c r="S60">
        <f t="shared" si="39"/>
        <v>26</v>
      </c>
      <c r="T60">
        <v>781</v>
      </c>
      <c r="U60">
        <v>171</v>
      </c>
      <c r="V60">
        <f t="shared" si="35"/>
        <v>610</v>
      </c>
    </row>
    <row r="61" spans="1:22">
      <c r="A61">
        <f t="shared" si="36"/>
        <v>27</v>
      </c>
      <c r="B61">
        <v>792</v>
      </c>
      <c r="C61">
        <v>171</v>
      </c>
      <c r="D61">
        <f t="shared" si="32"/>
        <v>621</v>
      </c>
      <c r="G61">
        <f t="shared" si="37"/>
        <v>27</v>
      </c>
      <c r="H61">
        <v>730</v>
      </c>
      <c r="I61">
        <v>171</v>
      </c>
      <c r="J61">
        <f t="shared" si="33"/>
        <v>559</v>
      </c>
      <c r="M61">
        <f t="shared" si="38"/>
        <v>27</v>
      </c>
      <c r="N61" t="s">
        <v>17</v>
      </c>
      <c r="O61" t="s">
        <v>17</v>
      </c>
      <c r="P61" t="s">
        <v>17</v>
      </c>
      <c r="S61">
        <f t="shared" si="39"/>
        <v>27</v>
      </c>
      <c r="T61">
        <v>785</v>
      </c>
      <c r="U61">
        <v>171</v>
      </c>
      <c r="V61">
        <f t="shared" si="35"/>
        <v>614</v>
      </c>
    </row>
    <row r="62" spans="1:22">
      <c r="A62">
        <f t="shared" si="36"/>
        <v>28</v>
      </c>
      <c r="G62">
        <f t="shared" si="37"/>
        <v>28</v>
      </c>
      <c r="M62">
        <f t="shared" si="38"/>
        <v>28</v>
      </c>
      <c r="S62">
        <f t="shared" si="39"/>
        <v>28</v>
      </c>
    </row>
    <row r="63" spans="1:22">
      <c r="A63">
        <f t="shared" si="36"/>
        <v>29</v>
      </c>
      <c r="G63">
        <f t="shared" si="37"/>
        <v>29</v>
      </c>
      <c r="M63">
        <f t="shared" si="38"/>
        <v>29</v>
      </c>
      <c r="S63">
        <f t="shared" si="39"/>
        <v>29</v>
      </c>
    </row>
    <row r="64" spans="1:22">
      <c r="A64">
        <f t="shared" si="36"/>
        <v>30</v>
      </c>
      <c r="G64">
        <f t="shared" si="37"/>
        <v>30</v>
      </c>
      <c r="M64">
        <f t="shared" si="38"/>
        <v>30</v>
      </c>
      <c r="S64">
        <f t="shared" si="39"/>
        <v>30</v>
      </c>
    </row>
    <row r="111" spans="2:2">
      <c r="B111" t="s">
        <v>25</v>
      </c>
    </row>
    <row r="112" spans="2:2">
      <c r="B112" t="s">
        <v>17</v>
      </c>
    </row>
    <row r="113" spans="1:3">
      <c r="A113" t="s">
        <v>26</v>
      </c>
      <c r="B113" t="s">
        <v>20</v>
      </c>
      <c r="C113" t="s">
        <v>27</v>
      </c>
    </row>
    <row r="114" spans="1:3">
      <c r="A114" t="s">
        <v>28</v>
      </c>
      <c r="B114">
        <v>534</v>
      </c>
      <c r="C114">
        <v>47</v>
      </c>
    </row>
    <row r="115" spans="1:3">
      <c r="A115" t="s">
        <v>29</v>
      </c>
      <c r="B115">
        <v>475</v>
      </c>
      <c r="C115">
        <v>29</v>
      </c>
    </row>
    <row r="116" spans="1:3">
      <c r="A116" t="s">
        <v>30</v>
      </c>
      <c r="B116">
        <v>518</v>
      </c>
      <c r="C116">
        <v>18</v>
      </c>
    </row>
    <row r="117" spans="1:3">
      <c r="A117" t="s">
        <v>31</v>
      </c>
      <c r="B117">
        <v>525</v>
      </c>
      <c r="C117">
        <v>34</v>
      </c>
    </row>
    <row r="127" spans="1:3">
      <c r="A127" t="s">
        <v>32</v>
      </c>
    </row>
    <row r="128" spans="1:3">
      <c r="A128" t="s">
        <v>33</v>
      </c>
    </row>
    <row r="129" spans="1:8">
      <c r="A129" t="s">
        <v>34</v>
      </c>
    </row>
    <row r="130" spans="1:8">
      <c r="B130" t="s">
        <v>35</v>
      </c>
      <c r="C130" t="s">
        <v>36</v>
      </c>
      <c r="D130" t="s">
        <v>35</v>
      </c>
      <c r="E130" t="s">
        <v>36</v>
      </c>
      <c r="F130" t="s">
        <v>37</v>
      </c>
      <c r="G130" t="s">
        <v>37</v>
      </c>
    </row>
    <row r="131" spans="1:8">
      <c r="B131" t="s">
        <v>38</v>
      </c>
      <c r="C131" t="s">
        <v>38</v>
      </c>
      <c r="D131" t="s">
        <v>39</v>
      </c>
      <c r="E131" t="s">
        <v>39</v>
      </c>
      <c r="F131" t="s">
        <v>31</v>
      </c>
      <c r="G131" t="s">
        <v>40</v>
      </c>
    </row>
    <row r="132" spans="1:8">
      <c r="A132" t="s">
        <v>41</v>
      </c>
      <c r="B132">
        <v>3</v>
      </c>
      <c r="C132">
        <v>9340.6826171875</v>
      </c>
      <c r="D132">
        <v>51</v>
      </c>
      <c r="E132">
        <v>2459.793701171875</v>
      </c>
      <c r="F132">
        <v>3.7973442077636719</v>
      </c>
      <c r="G132" s="1">
        <v>1.5593782998621464E-2</v>
      </c>
    </row>
    <row r="134" spans="1:8">
      <c r="A134" t="s">
        <v>42</v>
      </c>
      <c r="C134" t="s">
        <v>43</v>
      </c>
    </row>
    <row r="135" spans="1:8">
      <c r="A135" t="s">
        <v>44</v>
      </c>
      <c r="C135" t="s">
        <v>45</v>
      </c>
    </row>
    <row r="136" spans="1:8">
      <c r="B136" t="s">
        <v>37</v>
      </c>
      <c r="D136" t="s">
        <v>37</v>
      </c>
      <c r="E136" t="s">
        <v>37</v>
      </c>
    </row>
    <row r="137" spans="1:8">
      <c r="B137" t="s">
        <v>46</v>
      </c>
      <c r="D137" t="s">
        <v>46</v>
      </c>
      <c r="E137" t="s">
        <v>47</v>
      </c>
      <c r="F137" t="s">
        <v>48</v>
      </c>
      <c r="G137" t="s">
        <v>49</v>
      </c>
      <c r="H137" t="s">
        <v>50</v>
      </c>
    </row>
    <row r="138" spans="1:8">
      <c r="A138" t="s">
        <v>41</v>
      </c>
      <c r="B138">
        <v>715.14288330078125</v>
      </c>
      <c r="C138" t="s">
        <v>51</v>
      </c>
      <c r="D138">
        <v>29.904609680175781</v>
      </c>
      <c r="E138">
        <v>14</v>
      </c>
      <c r="F138">
        <f>+SQRT(E138)</f>
        <v>3.7416573867739413</v>
      </c>
      <c r="G138">
        <f>+(D138)/F138</f>
        <v>7.9923431220300873</v>
      </c>
      <c r="H138">
        <f>+(G138/B138)*100</f>
        <v>1.117586891886694</v>
      </c>
    </row>
    <row r="139" spans="1:8">
      <c r="A139" t="s">
        <v>52</v>
      </c>
      <c r="B139">
        <v>656.21429443359375</v>
      </c>
      <c r="C139" t="s">
        <v>53</v>
      </c>
      <c r="D139">
        <v>72.538772583007812</v>
      </c>
      <c r="E139">
        <v>14</v>
      </c>
      <c r="F139">
        <f t="shared" ref="F139:F141" si="40">+SQRT(E139)</f>
        <v>3.7416573867739413</v>
      </c>
      <c r="G139">
        <f t="shared" ref="G139:G141" si="41">+(D139)/F139</f>
        <v>19.38680244733759</v>
      </c>
      <c r="H139">
        <f t="shared" ref="H139:H141" si="42">+(G139/B139)*100</f>
        <v>2.9543401617106126</v>
      </c>
    </row>
    <row r="140" spans="1:8">
      <c r="A140" t="s">
        <v>54</v>
      </c>
      <c r="B140">
        <v>699.15386962890625</v>
      </c>
      <c r="C140" t="s">
        <v>55</v>
      </c>
      <c r="D140">
        <v>52.376594543457031</v>
      </c>
      <c r="E140">
        <v>13</v>
      </c>
      <c r="F140">
        <f t="shared" si="40"/>
        <v>3.6055512754639891</v>
      </c>
      <c r="G140">
        <f t="shared" si="41"/>
        <v>14.52665363543244</v>
      </c>
      <c r="H140">
        <f t="shared" si="42"/>
        <v>2.0777477271409275</v>
      </c>
    </row>
    <row r="141" spans="1:8">
      <c r="A141" t="s">
        <v>56</v>
      </c>
      <c r="B141">
        <v>704.14288330078125</v>
      </c>
      <c r="C141" t="s">
        <v>57</v>
      </c>
      <c r="D141">
        <v>31.008329391479492</v>
      </c>
      <c r="E141">
        <v>14</v>
      </c>
      <c r="F141">
        <f t="shared" si="40"/>
        <v>3.7416573867739413</v>
      </c>
      <c r="G141">
        <f t="shared" si="41"/>
        <v>8.2873246227963406</v>
      </c>
      <c r="H141">
        <f t="shared" si="42"/>
        <v>1.1769379225915335</v>
      </c>
    </row>
    <row r="142" spans="1:8">
      <c r="C142" t="s">
        <v>58</v>
      </c>
      <c r="D142">
        <v>53.311023712158203</v>
      </c>
      <c r="E142">
        <v>55</v>
      </c>
    </row>
    <row r="144" spans="1:8">
      <c r="A144" t="s">
        <v>59</v>
      </c>
    </row>
    <row r="145" spans="1:5">
      <c r="A145" t="s">
        <v>60</v>
      </c>
    </row>
    <row r="146" spans="1:5">
      <c r="A146" t="s">
        <v>61</v>
      </c>
    </row>
    <row r="147" spans="1:5">
      <c r="B147" t="s">
        <v>62</v>
      </c>
      <c r="C147" t="s">
        <v>63</v>
      </c>
      <c r="D147" t="s">
        <v>64</v>
      </c>
      <c r="E147" t="s">
        <v>65</v>
      </c>
    </row>
    <row r="148" spans="1:5">
      <c r="B148" t="s">
        <v>66</v>
      </c>
      <c r="C148" t="s">
        <v>67</v>
      </c>
      <c r="D148" t="s">
        <v>68</v>
      </c>
      <c r="E148" t="s">
        <v>69</v>
      </c>
    </row>
    <row r="149" spans="1:5">
      <c r="A149" t="s">
        <v>70</v>
      </c>
      <c r="C149" s="1">
        <v>5.2354568615555763E-3</v>
      </c>
      <c r="D149">
        <v>0.43182817101478577</v>
      </c>
      <c r="E149">
        <v>0.5637584924697876</v>
      </c>
    </row>
    <row r="150" spans="1:5">
      <c r="A150" t="s">
        <v>71</v>
      </c>
      <c r="B150" s="1">
        <v>5.2354568615555763E-3</v>
      </c>
      <c r="D150" s="1">
        <v>2.7636229991912842E-2</v>
      </c>
      <c r="E150" s="1">
        <v>1.912202313542366E-2</v>
      </c>
    </row>
    <row r="151" spans="1:5">
      <c r="A151" t="s">
        <v>72</v>
      </c>
      <c r="B151">
        <v>0.43182817101478577</v>
      </c>
      <c r="C151" s="1">
        <v>2.7636229991912842E-2</v>
      </c>
      <c r="E151">
        <v>0.7932543158531189</v>
      </c>
    </row>
    <row r="152" spans="1:5">
      <c r="A152" t="s">
        <v>73</v>
      </c>
      <c r="B152">
        <v>0.5637584924697876</v>
      </c>
      <c r="C152" s="1">
        <v>1.912202313542366E-2</v>
      </c>
      <c r="D152">
        <v>0.7932543158531189</v>
      </c>
    </row>
  </sheetData>
  <pageMargins left="0.75" right="0.75" top="1" bottom="1" header="0.511811024" footer="0.511811024"/>
  <pageSetup orientation="portrait" horizontalDpi="300" verticalDpi="300" r:id="rId1"/>
  <headerFooter alignWithMargins="0">
    <oddHeader>&amp;A</oddHeader>
    <oddFooter>Página &amp;P</oddFooter>
  </headerFooter>
  <drawing r:id="rId2"/>
  <legacyDrawing r:id="rId3"/>
  <oleObjects>
    <oleObject progId="STATISTICAGraph" shapeId="1026" r:id="rId4"/>
  </oleObjects>
</worksheet>
</file>

<file path=xl/worksheets/sheet3.xml><?xml version="1.0" encoding="utf-8"?>
<worksheet xmlns="http://schemas.openxmlformats.org/spreadsheetml/2006/main" xmlns:r="http://schemas.openxmlformats.org/officeDocument/2006/relationships">
  <dimension ref="A1:AB222"/>
  <sheetViews>
    <sheetView workbookViewId="0"/>
  </sheetViews>
  <sheetFormatPr baseColWidth="10" defaultRowHeight="12.75"/>
  <cols>
    <col min="8" max="8" width="14.5703125" customWidth="1"/>
  </cols>
  <sheetData>
    <row r="1" spans="1:26">
      <c r="A1" t="s">
        <v>74</v>
      </c>
      <c r="B1" t="s">
        <v>75</v>
      </c>
      <c r="D1" t="s">
        <v>76</v>
      </c>
      <c r="E1" t="s">
        <v>77</v>
      </c>
      <c r="F1" t="s">
        <v>78</v>
      </c>
      <c r="T1" t="s">
        <v>79</v>
      </c>
    </row>
    <row r="2" spans="1:26">
      <c r="A2" t="s">
        <v>77</v>
      </c>
      <c r="B2" t="s">
        <v>80</v>
      </c>
      <c r="C2" t="s">
        <v>16</v>
      </c>
      <c r="D2">
        <v>100</v>
      </c>
      <c r="E2">
        <v>1</v>
      </c>
      <c r="F2">
        <v>522</v>
      </c>
      <c r="T2" t="s">
        <v>33</v>
      </c>
    </row>
    <row r="3" spans="1:26">
      <c r="A3">
        <v>1</v>
      </c>
      <c r="B3">
        <v>0</v>
      </c>
      <c r="C3">
        <v>693</v>
      </c>
      <c r="D3">
        <v>100</v>
      </c>
      <c r="E3">
        <v>1</v>
      </c>
      <c r="F3">
        <v>577</v>
      </c>
      <c r="H3" t="s">
        <v>81</v>
      </c>
      <c r="T3" t="s">
        <v>82</v>
      </c>
    </row>
    <row r="4" spans="1:26">
      <c r="A4">
        <v>1</v>
      </c>
      <c r="B4">
        <v>0</v>
      </c>
      <c r="C4">
        <v>748</v>
      </c>
      <c r="D4">
        <v>100</v>
      </c>
      <c r="E4">
        <v>1</v>
      </c>
      <c r="F4">
        <v>507</v>
      </c>
      <c r="H4" t="s">
        <v>83</v>
      </c>
      <c r="U4" t="s">
        <v>35</v>
      </c>
      <c r="V4" t="s">
        <v>36</v>
      </c>
      <c r="W4" t="s">
        <v>35</v>
      </c>
      <c r="X4" t="s">
        <v>36</v>
      </c>
      <c r="Z4" t="s">
        <v>37</v>
      </c>
    </row>
    <row r="5" spans="1:26">
      <c r="A5">
        <v>1</v>
      </c>
      <c r="B5">
        <v>0</v>
      </c>
      <c r="C5">
        <v>678</v>
      </c>
      <c r="D5">
        <v>100</v>
      </c>
      <c r="E5">
        <v>1</v>
      </c>
      <c r="F5">
        <v>483</v>
      </c>
      <c r="I5" t="s">
        <v>35</v>
      </c>
      <c r="J5" t="s">
        <v>36</v>
      </c>
      <c r="K5" t="s">
        <v>35</v>
      </c>
      <c r="L5" t="s">
        <v>36</v>
      </c>
      <c r="M5" t="s">
        <v>37</v>
      </c>
      <c r="N5" t="s">
        <v>37</v>
      </c>
      <c r="U5" t="s">
        <v>38</v>
      </c>
      <c r="V5" t="s">
        <v>38</v>
      </c>
      <c r="W5" t="s">
        <v>39</v>
      </c>
      <c r="X5" t="s">
        <v>39</v>
      </c>
      <c r="Z5" t="s">
        <v>40</v>
      </c>
    </row>
    <row r="6" spans="1:26">
      <c r="A6">
        <v>1</v>
      </c>
      <c r="B6">
        <v>0</v>
      </c>
      <c r="C6">
        <v>654</v>
      </c>
      <c r="D6">
        <v>100</v>
      </c>
      <c r="E6">
        <v>1</v>
      </c>
      <c r="F6">
        <v>549</v>
      </c>
      <c r="I6" t="s">
        <v>38</v>
      </c>
      <c r="J6" t="s">
        <v>38</v>
      </c>
      <c r="K6" t="s">
        <v>39</v>
      </c>
      <c r="L6" t="s">
        <v>39</v>
      </c>
      <c r="M6" t="s">
        <v>31</v>
      </c>
      <c r="N6" t="s">
        <v>40</v>
      </c>
      <c r="T6" t="s">
        <v>41</v>
      </c>
      <c r="U6">
        <v>3</v>
      </c>
      <c r="V6">
        <v>17444.73046875</v>
      </c>
      <c r="W6">
        <v>100</v>
      </c>
      <c r="X6">
        <v>2065.02490234375</v>
      </c>
      <c r="Z6" s="1">
        <v>4.6661356464028399E-5</v>
      </c>
    </row>
    <row r="7" spans="1:26">
      <c r="A7">
        <v>1</v>
      </c>
      <c r="B7">
        <v>0</v>
      </c>
      <c r="C7">
        <v>720</v>
      </c>
      <c r="D7">
        <v>100</v>
      </c>
      <c r="E7">
        <v>1</v>
      </c>
      <c r="F7">
        <v>571</v>
      </c>
      <c r="H7" t="s">
        <v>41</v>
      </c>
      <c r="I7">
        <v>1</v>
      </c>
      <c r="J7">
        <v>6063.56005859375</v>
      </c>
      <c r="K7">
        <v>212</v>
      </c>
      <c r="L7">
        <v>3430.590087890625</v>
      </c>
      <c r="M7">
        <v>1.7674977779388428</v>
      </c>
      <c r="N7" s="3">
        <v>0.18512088060379028</v>
      </c>
      <c r="T7" t="s">
        <v>52</v>
      </c>
      <c r="U7">
        <v>1</v>
      </c>
      <c r="V7">
        <v>16.189800262451172</v>
      </c>
      <c r="W7">
        <v>100</v>
      </c>
      <c r="X7">
        <v>2065.02490234375</v>
      </c>
      <c r="Z7">
        <v>0.92962157726287842</v>
      </c>
    </row>
    <row r="8" spans="1:26">
      <c r="A8">
        <v>1</v>
      </c>
      <c r="B8">
        <v>0</v>
      </c>
      <c r="C8">
        <v>742</v>
      </c>
      <c r="D8">
        <v>100</v>
      </c>
      <c r="E8">
        <v>1</v>
      </c>
      <c r="F8">
        <v>526</v>
      </c>
      <c r="H8" t="s">
        <v>52</v>
      </c>
      <c r="I8">
        <v>3</v>
      </c>
      <c r="J8">
        <v>5701.92626953125</v>
      </c>
      <c r="K8">
        <v>212</v>
      </c>
      <c r="L8">
        <v>3430.590087890625</v>
      </c>
      <c r="M8">
        <v>1.6620832681655884</v>
      </c>
      <c r="N8">
        <v>0.17623673379421234</v>
      </c>
      <c r="T8" t="s">
        <v>84</v>
      </c>
      <c r="U8">
        <v>3</v>
      </c>
      <c r="V8">
        <v>295.28945922851563</v>
      </c>
      <c r="W8">
        <v>100</v>
      </c>
      <c r="X8">
        <v>2065.02490234375</v>
      </c>
      <c r="Z8">
        <v>0.93393558263778687</v>
      </c>
    </row>
    <row r="9" spans="1:26">
      <c r="A9">
        <v>1</v>
      </c>
      <c r="B9">
        <v>0</v>
      </c>
      <c r="C9">
        <v>697</v>
      </c>
      <c r="D9">
        <v>100</v>
      </c>
      <c r="E9">
        <v>1</v>
      </c>
      <c r="F9">
        <v>555</v>
      </c>
      <c r="H9" t="s">
        <v>84</v>
      </c>
      <c r="I9">
        <v>3</v>
      </c>
      <c r="J9">
        <v>2611.708251953125</v>
      </c>
      <c r="K9">
        <v>212</v>
      </c>
      <c r="L9">
        <v>3430.590087890625</v>
      </c>
      <c r="M9">
        <v>0.76130002737045288</v>
      </c>
      <c r="N9">
        <v>0.51693606376647949</v>
      </c>
    </row>
    <row r="10" spans="1:26">
      <c r="A10">
        <v>1</v>
      </c>
      <c r="B10">
        <v>0</v>
      </c>
      <c r="C10">
        <v>726</v>
      </c>
      <c r="D10">
        <v>100</v>
      </c>
      <c r="E10">
        <v>1</v>
      </c>
      <c r="F10">
        <v>591</v>
      </c>
      <c r="T10" t="s">
        <v>42</v>
      </c>
      <c r="W10" t="s">
        <v>43</v>
      </c>
    </row>
    <row r="11" spans="1:26">
      <c r="A11">
        <v>1</v>
      </c>
      <c r="B11">
        <v>0</v>
      </c>
      <c r="C11">
        <v>762</v>
      </c>
      <c r="D11">
        <v>100</v>
      </c>
      <c r="E11">
        <v>1</v>
      </c>
      <c r="F11">
        <v>574</v>
      </c>
      <c r="T11" t="s">
        <v>45</v>
      </c>
      <c r="W11" t="s">
        <v>45</v>
      </c>
    </row>
    <row r="12" spans="1:26">
      <c r="A12">
        <v>1</v>
      </c>
      <c r="B12">
        <v>0</v>
      </c>
      <c r="C12">
        <v>745</v>
      </c>
      <c r="D12">
        <v>100</v>
      </c>
      <c r="E12">
        <v>1</v>
      </c>
      <c r="F12">
        <v>547</v>
      </c>
      <c r="H12" t="s">
        <v>85</v>
      </c>
      <c r="K12" t="s">
        <v>86</v>
      </c>
      <c r="U12" t="s">
        <v>37</v>
      </c>
      <c r="V12" t="s">
        <v>37</v>
      </c>
      <c r="X12" t="s">
        <v>37</v>
      </c>
    </row>
    <row r="13" spans="1:26">
      <c r="A13">
        <v>1</v>
      </c>
      <c r="B13">
        <v>0</v>
      </c>
      <c r="C13">
        <v>718</v>
      </c>
      <c r="D13">
        <v>100</v>
      </c>
      <c r="E13">
        <v>1</v>
      </c>
      <c r="F13">
        <v>558</v>
      </c>
      <c r="H13" t="s">
        <v>45</v>
      </c>
      <c r="K13" t="s">
        <v>45</v>
      </c>
      <c r="U13" t="s">
        <v>87</v>
      </c>
      <c r="V13" t="s">
        <v>47</v>
      </c>
      <c r="X13" t="s">
        <v>87</v>
      </c>
    </row>
    <row r="14" spans="1:26">
      <c r="A14">
        <v>1</v>
      </c>
      <c r="B14">
        <v>0</v>
      </c>
      <c r="C14">
        <v>729</v>
      </c>
      <c r="D14">
        <v>100</v>
      </c>
      <c r="E14">
        <v>1</v>
      </c>
      <c r="F14">
        <v>529</v>
      </c>
      <c r="H14" t="s">
        <v>88</v>
      </c>
      <c r="I14" t="s">
        <v>37</v>
      </c>
      <c r="J14" t="s">
        <v>37</v>
      </c>
      <c r="L14" t="s">
        <v>37</v>
      </c>
      <c r="M14" t="s">
        <v>37</v>
      </c>
      <c r="T14" t="s">
        <v>89</v>
      </c>
      <c r="U14">
        <v>715.14288330078125</v>
      </c>
      <c r="V14">
        <v>14</v>
      </c>
      <c r="W14" t="s">
        <v>89</v>
      </c>
      <c r="X14">
        <v>29.904609680175781</v>
      </c>
    </row>
    <row r="15" spans="1:26">
      <c r="A15">
        <v>1</v>
      </c>
      <c r="B15">
        <v>0</v>
      </c>
      <c r="C15">
        <v>700</v>
      </c>
      <c r="D15">
        <v>100</v>
      </c>
      <c r="E15">
        <v>1</v>
      </c>
      <c r="F15">
        <v>529</v>
      </c>
      <c r="I15" t="s">
        <v>90</v>
      </c>
      <c r="J15" t="s">
        <v>47</v>
      </c>
      <c r="L15" t="s">
        <v>90</v>
      </c>
      <c r="M15" t="s">
        <v>47</v>
      </c>
      <c r="N15" t="s">
        <v>91</v>
      </c>
      <c r="O15" t="s">
        <v>49</v>
      </c>
      <c r="P15" t="s">
        <v>50</v>
      </c>
      <c r="T15" t="s">
        <v>92</v>
      </c>
      <c r="U15">
        <v>707</v>
      </c>
      <c r="V15">
        <v>15</v>
      </c>
      <c r="W15" t="s">
        <v>92</v>
      </c>
      <c r="X15">
        <v>20.643228530883789</v>
      </c>
    </row>
    <row r="16" spans="1:26">
      <c r="A16">
        <v>1</v>
      </c>
      <c r="B16">
        <v>0</v>
      </c>
      <c r="C16">
        <v>700</v>
      </c>
      <c r="D16">
        <v>100</v>
      </c>
      <c r="E16">
        <v>1</v>
      </c>
      <c r="F16">
        <v>599</v>
      </c>
      <c r="H16" t="s">
        <v>93</v>
      </c>
      <c r="I16">
        <v>577.5555419921875</v>
      </c>
      <c r="J16">
        <v>27</v>
      </c>
      <c r="K16" t="s">
        <v>93</v>
      </c>
      <c r="L16">
        <v>45.317966461181641</v>
      </c>
      <c r="M16">
        <v>27</v>
      </c>
      <c r="N16">
        <f>+SQRT(M16)</f>
        <v>5.196152422706632</v>
      </c>
      <c r="O16" s="3">
        <f>+L16/N16</f>
        <v>8.7214467118298842</v>
      </c>
      <c r="P16">
        <f>+(O16/I16)*100</f>
        <v>1.5100619901848085</v>
      </c>
      <c r="T16" t="s">
        <v>94</v>
      </c>
      <c r="U16">
        <v>656.21429443359375</v>
      </c>
      <c r="V16">
        <v>14</v>
      </c>
      <c r="W16" t="s">
        <v>94</v>
      </c>
      <c r="X16">
        <v>72.538772583007812</v>
      </c>
    </row>
    <row r="17" spans="1:28">
      <c r="A17">
        <v>2</v>
      </c>
      <c r="B17">
        <v>0</v>
      </c>
      <c r="C17">
        <v>498</v>
      </c>
      <c r="D17">
        <v>100</v>
      </c>
      <c r="E17">
        <v>1</v>
      </c>
      <c r="F17">
        <v>599</v>
      </c>
      <c r="H17" t="s">
        <v>95</v>
      </c>
      <c r="I17">
        <v>538.40740966796875</v>
      </c>
      <c r="J17">
        <v>27</v>
      </c>
      <c r="K17" t="s">
        <v>95</v>
      </c>
      <c r="L17">
        <v>78.202529907226563</v>
      </c>
      <c r="M17">
        <v>27</v>
      </c>
      <c r="N17">
        <f t="shared" ref="N17:N23" si="0">+SQRT(M17)</f>
        <v>5.196152422706632</v>
      </c>
      <c r="O17" s="3">
        <f t="shared" ref="O17:O23" si="1">+L17/N17</f>
        <v>15.050083897749005</v>
      </c>
      <c r="P17">
        <f t="shared" ref="P17:P23" si="2">+(O17/I17)*100</f>
        <v>2.795296577926047</v>
      </c>
      <c r="T17" t="s">
        <v>96</v>
      </c>
      <c r="U17">
        <v>656.21429443359375</v>
      </c>
      <c r="V17">
        <v>14</v>
      </c>
      <c r="W17" t="s">
        <v>96</v>
      </c>
      <c r="X17">
        <v>72.538772583007812</v>
      </c>
    </row>
    <row r="18" spans="1:28">
      <c r="A18">
        <v>2</v>
      </c>
      <c r="B18">
        <v>0</v>
      </c>
      <c r="C18">
        <v>688</v>
      </c>
      <c r="D18">
        <v>100</v>
      </c>
      <c r="E18">
        <v>1</v>
      </c>
      <c r="F18">
        <v>640</v>
      </c>
      <c r="H18" t="s">
        <v>97</v>
      </c>
      <c r="I18">
        <v>556.34613037109375</v>
      </c>
      <c r="J18">
        <v>26</v>
      </c>
      <c r="K18" t="s">
        <v>97</v>
      </c>
      <c r="L18">
        <v>54.339630126953125</v>
      </c>
      <c r="M18">
        <v>26</v>
      </c>
      <c r="N18">
        <f t="shared" si="0"/>
        <v>5.0990195135927845</v>
      </c>
      <c r="O18" s="3">
        <f t="shared" si="1"/>
        <v>10.656878245336475</v>
      </c>
      <c r="P18">
        <f t="shared" si="2"/>
        <v>1.915512243830676</v>
      </c>
      <c r="T18" t="s">
        <v>98</v>
      </c>
      <c r="U18">
        <v>699.15386962890625</v>
      </c>
      <c r="V18">
        <v>13</v>
      </c>
      <c r="W18" t="s">
        <v>98</v>
      </c>
      <c r="X18">
        <v>52.376594543457031</v>
      </c>
    </row>
    <row r="19" spans="1:28">
      <c r="A19">
        <v>2</v>
      </c>
      <c r="B19">
        <v>0</v>
      </c>
      <c r="C19">
        <v>586</v>
      </c>
      <c r="D19">
        <v>100</v>
      </c>
      <c r="E19">
        <v>1</v>
      </c>
      <c r="F19">
        <v>546</v>
      </c>
      <c r="H19" t="s">
        <v>99</v>
      </c>
      <c r="I19">
        <v>565.51849365234375</v>
      </c>
      <c r="J19">
        <v>27</v>
      </c>
      <c r="K19" t="s">
        <v>99</v>
      </c>
      <c r="L19">
        <v>44.6390380859375</v>
      </c>
      <c r="M19">
        <v>27</v>
      </c>
      <c r="N19">
        <f t="shared" si="0"/>
        <v>5.196152422706632</v>
      </c>
      <c r="O19" s="3">
        <f t="shared" si="1"/>
        <v>8.5907868850939906</v>
      </c>
      <c r="P19">
        <f t="shared" si="2"/>
        <v>1.5190991950787083</v>
      </c>
      <c r="T19" t="s">
        <v>100</v>
      </c>
      <c r="U19">
        <v>707</v>
      </c>
      <c r="V19">
        <v>12</v>
      </c>
      <c r="W19" t="s">
        <v>100</v>
      </c>
      <c r="X19">
        <v>19.207006454467773</v>
      </c>
    </row>
    <row r="20" spans="1:28">
      <c r="A20">
        <v>2</v>
      </c>
      <c r="B20">
        <v>0</v>
      </c>
      <c r="C20">
        <v>648</v>
      </c>
      <c r="D20">
        <v>100</v>
      </c>
      <c r="E20">
        <v>1</v>
      </c>
      <c r="F20">
        <v>641</v>
      </c>
      <c r="H20" t="s">
        <v>101</v>
      </c>
      <c r="I20">
        <v>554.20001220703125</v>
      </c>
      <c r="J20">
        <v>30</v>
      </c>
      <c r="K20" t="s">
        <v>101</v>
      </c>
      <c r="L20">
        <v>45.648128509521484</v>
      </c>
      <c r="M20">
        <v>30</v>
      </c>
      <c r="N20">
        <f t="shared" si="0"/>
        <v>5.4772255750516612</v>
      </c>
      <c r="O20" s="3">
        <f t="shared" si="1"/>
        <v>8.3341698975198639</v>
      </c>
      <c r="P20">
        <f t="shared" si="2"/>
        <v>1.5038198689909965</v>
      </c>
      <c r="T20" t="s">
        <v>102</v>
      </c>
      <c r="U20">
        <v>704.14288330078125</v>
      </c>
      <c r="V20">
        <v>14</v>
      </c>
      <c r="W20" t="s">
        <v>102</v>
      </c>
      <c r="X20">
        <v>31.008329391479492</v>
      </c>
    </row>
    <row r="21" spans="1:28">
      <c r="A21">
        <v>2</v>
      </c>
      <c r="B21">
        <v>0</v>
      </c>
      <c r="C21">
        <v>714</v>
      </c>
      <c r="D21">
        <v>100</v>
      </c>
      <c r="E21">
        <v>1</v>
      </c>
      <c r="F21">
        <v>598</v>
      </c>
      <c r="H21" t="s">
        <v>103</v>
      </c>
      <c r="I21">
        <v>546.0294189453125</v>
      </c>
      <c r="J21">
        <v>34</v>
      </c>
      <c r="K21" t="s">
        <v>103</v>
      </c>
      <c r="L21">
        <v>84.285408020019531</v>
      </c>
      <c r="M21">
        <v>34</v>
      </c>
      <c r="N21">
        <f t="shared" si="0"/>
        <v>5.8309518948453007</v>
      </c>
      <c r="O21" s="3">
        <f t="shared" si="1"/>
        <v>14.454828223592417</v>
      </c>
      <c r="P21">
        <f t="shared" si="2"/>
        <v>2.6472617998335615</v>
      </c>
      <c r="T21" t="s">
        <v>104</v>
      </c>
      <c r="U21">
        <v>701.33331298828125</v>
      </c>
      <c r="V21">
        <v>12</v>
      </c>
      <c r="W21" t="s">
        <v>104</v>
      </c>
      <c r="X21">
        <v>15.446878433227539</v>
      </c>
    </row>
    <row r="22" spans="1:28">
      <c r="A22">
        <v>2</v>
      </c>
      <c r="B22">
        <v>0</v>
      </c>
      <c r="C22">
        <v>696</v>
      </c>
      <c r="D22">
        <v>100</v>
      </c>
      <c r="E22">
        <v>1</v>
      </c>
      <c r="F22">
        <v>645</v>
      </c>
      <c r="H22" t="s">
        <v>105</v>
      </c>
      <c r="I22" s="3">
        <v>546.923095703125</v>
      </c>
      <c r="J22">
        <v>26</v>
      </c>
      <c r="K22" t="s">
        <v>105</v>
      </c>
      <c r="L22" s="3">
        <v>41.209632873535156</v>
      </c>
      <c r="M22">
        <v>26</v>
      </c>
      <c r="N22">
        <f t="shared" si="0"/>
        <v>5.0990195135927845</v>
      </c>
      <c r="O22" s="3">
        <f t="shared" si="1"/>
        <v>8.0818739296211728</v>
      </c>
      <c r="P22">
        <f t="shared" si="2"/>
        <v>1.477698417403841</v>
      </c>
      <c r="T22" t="s">
        <v>58</v>
      </c>
      <c r="U22">
        <v>692.9444580078125</v>
      </c>
      <c r="V22">
        <v>108</v>
      </c>
      <c r="W22" t="s">
        <v>58</v>
      </c>
      <c r="X22">
        <v>49.257255554199219</v>
      </c>
    </row>
    <row r="23" spans="1:28">
      <c r="A23">
        <v>2</v>
      </c>
      <c r="B23">
        <v>0</v>
      </c>
      <c r="C23">
        <v>742</v>
      </c>
      <c r="D23">
        <v>100</v>
      </c>
      <c r="E23">
        <v>1</v>
      </c>
      <c r="F23">
        <v>639</v>
      </c>
      <c r="H23" t="s">
        <v>106</v>
      </c>
      <c r="I23">
        <v>548.43475341796875</v>
      </c>
      <c r="J23">
        <v>23</v>
      </c>
      <c r="K23" t="s">
        <v>106</v>
      </c>
      <c r="L23">
        <v>48.587154388427734</v>
      </c>
      <c r="M23">
        <v>23</v>
      </c>
      <c r="N23">
        <f t="shared" si="0"/>
        <v>4.7958315233127191</v>
      </c>
      <c r="O23" s="3">
        <f t="shared" si="1"/>
        <v>10.131122028003638</v>
      </c>
      <c r="P23">
        <f t="shared" si="2"/>
        <v>1.8472793645669254</v>
      </c>
    </row>
    <row r="24" spans="1:28">
      <c r="A24">
        <v>2</v>
      </c>
      <c r="B24">
        <v>0</v>
      </c>
      <c r="C24">
        <v>551</v>
      </c>
      <c r="D24">
        <v>100</v>
      </c>
      <c r="E24">
        <v>1</v>
      </c>
      <c r="F24">
        <v>611</v>
      </c>
      <c r="H24" t="s">
        <v>58</v>
      </c>
      <c r="I24">
        <v>554.04547119140625</v>
      </c>
      <c r="J24">
        <v>220</v>
      </c>
      <c r="K24" t="s">
        <v>58</v>
      </c>
      <c r="L24">
        <v>58.782608032226563</v>
      </c>
      <c r="M24">
        <v>220</v>
      </c>
    </row>
    <row r="25" spans="1:28">
      <c r="A25">
        <v>2</v>
      </c>
      <c r="B25">
        <v>0</v>
      </c>
      <c r="C25">
        <v>729</v>
      </c>
      <c r="D25">
        <v>100</v>
      </c>
      <c r="E25">
        <v>1</v>
      </c>
      <c r="F25">
        <v>607</v>
      </c>
      <c r="P25">
        <f>+AVERAGE(P16:P23)</f>
        <v>1.9020036822269457</v>
      </c>
      <c r="T25" t="s">
        <v>107</v>
      </c>
    </row>
    <row r="26" spans="1:28">
      <c r="A26">
        <v>2</v>
      </c>
      <c r="B26">
        <v>0</v>
      </c>
      <c r="C26">
        <v>687</v>
      </c>
      <c r="D26">
        <v>100</v>
      </c>
      <c r="E26">
        <v>1</v>
      </c>
      <c r="F26">
        <v>636</v>
      </c>
      <c r="T26" t="s">
        <v>60</v>
      </c>
    </row>
    <row r="27" spans="1:28">
      <c r="A27">
        <v>2</v>
      </c>
      <c r="B27">
        <v>0</v>
      </c>
      <c r="C27">
        <v>678</v>
      </c>
      <c r="D27">
        <v>100</v>
      </c>
      <c r="E27">
        <v>1</v>
      </c>
      <c r="F27">
        <v>594</v>
      </c>
      <c r="T27" t="s">
        <v>108</v>
      </c>
    </row>
    <row r="28" spans="1:28">
      <c r="A28">
        <v>2</v>
      </c>
      <c r="B28">
        <v>0</v>
      </c>
      <c r="C28">
        <v>587</v>
      </c>
      <c r="D28">
        <v>100</v>
      </c>
      <c r="E28">
        <v>1</v>
      </c>
      <c r="F28">
        <v>621</v>
      </c>
      <c r="U28" t="s">
        <v>62</v>
      </c>
      <c r="V28" t="s">
        <v>63</v>
      </c>
      <c r="W28" t="s">
        <v>64</v>
      </c>
      <c r="X28" t="s">
        <v>65</v>
      </c>
      <c r="Y28" t="s">
        <v>109</v>
      </c>
      <c r="Z28" t="s">
        <v>110</v>
      </c>
      <c r="AA28" t="s">
        <v>111</v>
      </c>
      <c r="AB28" t="s">
        <v>112</v>
      </c>
    </row>
    <row r="29" spans="1:28">
      <c r="A29">
        <v>2</v>
      </c>
      <c r="B29">
        <v>0</v>
      </c>
      <c r="C29">
        <v>694</v>
      </c>
      <c r="D29">
        <v>100</v>
      </c>
      <c r="E29">
        <v>2</v>
      </c>
      <c r="F29">
        <v>327</v>
      </c>
      <c r="U29" t="s">
        <v>66</v>
      </c>
      <c r="V29" t="s">
        <v>113</v>
      </c>
      <c r="W29" t="s">
        <v>67</v>
      </c>
      <c r="X29" t="s">
        <v>67</v>
      </c>
      <c r="Y29" t="s">
        <v>68</v>
      </c>
      <c r="Z29" t="s">
        <v>113</v>
      </c>
      <c r="AA29" t="s">
        <v>69</v>
      </c>
      <c r="AB29" t="s">
        <v>114</v>
      </c>
    </row>
    <row r="30" spans="1:28">
      <c r="A30">
        <v>2</v>
      </c>
      <c r="B30">
        <v>0</v>
      </c>
      <c r="C30">
        <v>689</v>
      </c>
      <c r="D30">
        <v>100</v>
      </c>
      <c r="E30">
        <v>2</v>
      </c>
      <c r="F30">
        <v>517</v>
      </c>
      <c r="T30" t="s">
        <v>115</v>
      </c>
      <c r="V30">
        <v>0.66565835475921631</v>
      </c>
      <c r="W30" s="1">
        <v>3.4232763573527336E-3</v>
      </c>
      <c r="X30" s="1">
        <v>3.1118076294660568E-3</v>
      </c>
      <c r="Y30">
        <v>0.43570312857627869</v>
      </c>
      <c r="Z30">
        <v>0.64361625909805298</v>
      </c>
      <c r="AA30">
        <v>0.57492297887802124</v>
      </c>
      <c r="AB30">
        <v>0.49279144406318665</v>
      </c>
    </row>
    <row r="31" spans="1:28">
      <c r="A31">
        <v>3</v>
      </c>
      <c r="B31">
        <v>0</v>
      </c>
      <c r="C31">
        <v>732</v>
      </c>
      <c r="D31">
        <v>100</v>
      </c>
      <c r="E31">
        <v>2</v>
      </c>
      <c r="F31">
        <v>415</v>
      </c>
      <c r="T31" t="s">
        <v>116</v>
      </c>
      <c r="U31">
        <v>0.66565835475921631</v>
      </c>
      <c r="W31" s="1">
        <v>1.0517382994294167E-2</v>
      </c>
      <c r="X31" s="1">
        <v>9.3247517943382263E-3</v>
      </c>
      <c r="Y31">
        <v>0.6894957423210144</v>
      </c>
      <c r="Z31">
        <v>1</v>
      </c>
      <c r="AA31">
        <v>0.87102878093719482</v>
      </c>
      <c r="AB31">
        <v>0.763832688331604</v>
      </c>
    </row>
    <row r="32" spans="1:28">
      <c r="A32">
        <v>3</v>
      </c>
      <c r="B32">
        <v>0</v>
      </c>
      <c r="C32">
        <v>713</v>
      </c>
      <c r="D32">
        <v>100</v>
      </c>
      <c r="E32">
        <v>2</v>
      </c>
      <c r="F32">
        <v>477</v>
      </c>
      <c r="T32" t="s">
        <v>117</v>
      </c>
      <c r="U32" s="1">
        <v>3.4232763573527336E-3</v>
      </c>
      <c r="V32">
        <v>1.0517382994294167E-2</v>
      </c>
      <c r="X32">
        <v>1</v>
      </c>
      <c r="Y32" s="1">
        <v>2.1384421736001968E-2</v>
      </c>
      <c r="Z32" s="1">
        <v>1.1579009704291821E-2</v>
      </c>
      <c r="AA32" s="1">
        <v>1.4384222216904163E-2</v>
      </c>
      <c r="AB32" s="1">
        <v>1.8819993361830711E-2</v>
      </c>
    </row>
    <row r="33" spans="1:28">
      <c r="A33">
        <v>3</v>
      </c>
      <c r="B33">
        <v>0</v>
      </c>
      <c r="C33">
        <v>713</v>
      </c>
      <c r="D33">
        <v>100</v>
      </c>
      <c r="E33">
        <v>2</v>
      </c>
      <c r="F33">
        <v>543</v>
      </c>
      <c r="T33" t="s">
        <v>118</v>
      </c>
      <c r="U33" s="1">
        <v>3.1118076294660568E-3</v>
      </c>
      <c r="V33" s="1">
        <v>9.3247517943382263E-3</v>
      </c>
      <c r="W33">
        <v>1</v>
      </c>
      <c r="Y33" s="1">
        <v>1.620328426361084E-2</v>
      </c>
      <c r="Z33" s="1">
        <v>1.0517382994294167E-2</v>
      </c>
      <c r="AA33" s="1">
        <v>1.2438206933438778E-2</v>
      </c>
      <c r="AB33" s="1">
        <v>1.5581495128571987E-2</v>
      </c>
    </row>
    <row r="34" spans="1:28">
      <c r="A34">
        <v>3</v>
      </c>
      <c r="B34">
        <v>0</v>
      </c>
      <c r="C34">
        <v>673</v>
      </c>
      <c r="D34">
        <v>100</v>
      </c>
      <c r="E34">
        <v>2</v>
      </c>
      <c r="F34">
        <v>525</v>
      </c>
      <c r="T34" t="s">
        <v>119</v>
      </c>
      <c r="U34">
        <v>0.43570312857627869</v>
      </c>
      <c r="V34">
        <v>0.6894957423210144</v>
      </c>
      <c r="W34" s="1">
        <v>2.1384421736001968E-2</v>
      </c>
      <c r="X34" s="1">
        <v>1.620328426361084E-2</v>
      </c>
      <c r="Z34">
        <v>0.69796687364578247</v>
      </c>
      <c r="AA34">
        <v>0.79141432046890259</v>
      </c>
      <c r="AB34">
        <v>0.90146780014038086</v>
      </c>
    </row>
    <row r="35" spans="1:28">
      <c r="A35">
        <v>3</v>
      </c>
      <c r="B35">
        <v>0</v>
      </c>
      <c r="C35">
        <v>734</v>
      </c>
      <c r="D35">
        <v>100</v>
      </c>
      <c r="E35">
        <v>2</v>
      </c>
      <c r="F35">
        <v>571</v>
      </c>
      <c r="T35" t="s">
        <v>120</v>
      </c>
      <c r="U35">
        <v>0.64361625909805298</v>
      </c>
      <c r="V35">
        <v>1</v>
      </c>
      <c r="W35" s="1">
        <v>1.1579009704291821E-2</v>
      </c>
      <c r="X35" s="1">
        <v>1.0517382994294167E-2</v>
      </c>
      <c r="Y35">
        <v>0.69796687364578247</v>
      </c>
      <c r="AA35">
        <v>0.87982499599456787</v>
      </c>
      <c r="AB35">
        <v>0.77330172061920166</v>
      </c>
    </row>
    <row r="36" spans="1:28">
      <c r="A36">
        <v>3</v>
      </c>
      <c r="B36">
        <v>0</v>
      </c>
      <c r="C36">
        <v>554</v>
      </c>
      <c r="D36">
        <v>100</v>
      </c>
      <c r="E36">
        <v>2</v>
      </c>
      <c r="F36">
        <v>380</v>
      </c>
      <c r="T36" t="s">
        <v>121</v>
      </c>
      <c r="U36">
        <v>0.57492297887802124</v>
      </c>
      <c r="V36">
        <v>0.87102878093719482</v>
      </c>
      <c r="W36" s="1">
        <v>1.4384222216904163E-2</v>
      </c>
      <c r="X36" s="1">
        <v>1.2438206933438778E-2</v>
      </c>
      <c r="Y36">
        <v>0.79141432046890259</v>
      </c>
      <c r="Z36">
        <v>0.87982499599456787</v>
      </c>
      <c r="AB36">
        <v>0.87315970659255981</v>
      </c>
    </row>
    <row r="37" spans="1:28">
      <c r="A37">
        <v>3</v>
      </c>
      <c r="B37">
        <v>0</v>
      </c>
      <c r="C37">
        <v>692</v>
      </c>
      <c r="D37">
        <v>100</v>
      </c>
      <c r="E37">
        <v>2</v>
      </c>
      <c r="F37">
        <v>558</v>
      </c>
      <c r="T37" t="s">
        <v>122</v>
      </c>
      <c r="U37">
        <v>0.49279144406318665</v>
      </c>
      <c r="V37">
        <v>0.763832688331604</v>
      </c>
      <c r="W37" s="1">
        <v>1.8819993361830711E-2</v>
      </c>
      <c r="X37" s="1">
        <v>1.5581495128571987E-2</v>
      </c>
      <c r="Y37">
        <v>0.90146780014038086</v>
      </c>
      <c r="Z37">
        <v>0.77330172061920166</v>
      </c>
      <c r="AA37">
        <v>0.87315970659255981</v>
      </c>
    </row>
    <row r="38" spans="1:28">
      <c r="A38">
        <v>3</v>
      </c>
      <c r="B38">
        <v>0</v>
      </c>
      <c r="C38">
        <v>692</v>
      </c>
      <c r="D38">
        <v>100</v>
      </c>
      <c r="E38">
        <v>2</v>
      </c>
      <c r="F38">
        <v>516</v>
      </c>
    </row>
    <row r="39" spans="1:28">
      <c r="A39">
        <v>3</v>
      </c>
      <c r="B39">
        <v>0</v>
      </c>
      <c r="C39">
        <v>761</v>
      </c>
      <c r="D39">
        <v>100</v>
      </c>
      <c r="E39">
        <v>2</v>
      </c>
      <c r="F39">
        <v>507</v>
      </c>
    </row>
    <row r="40" spans="1:28">
      <c r="A40">
        <v>3</v>
      </c>
      <c r="B40">
        <v>0</v>
      </c>
      <c r="C40">
        <v>679</v>
      </c>
      <c r="D40">
        <v>100</v>
      </c>
      <c r="E40">
        <v>2</v>
      </c>
      <c r="F40">
        <v>416</v>
      </c>
    </row>
    <row r="41" spans="1:28">
      <c r="A41">
        <v>3</v>
      </c>
      <c r="B41">
        <v>0</v>
      </c>
      <c r="C41">
        <v>750</v>
      </c>
      <c r="D41">
        <v>100</v>
      </c>
      <c r="E41">
        <v>2</v>
      </c>
      <c r="F41">
        <v>523</v>
      </c>
    </row>
    <row r="42" spans="1:28">
      <c r="A42">
        <v>3</v>
      </c>
      <c r="B42">
        <v>0</v>
      </c>
      <c r="C42">
        <v>670</v>
      </c>
      <c r="D42">
        <v>100</v>
      </c>
      <c r="E42">
        <v>2</v>
      </c>
      <c r="F42">
        <v>518</v>
      </c>
    </row>
    <row r="43" spans="1:28">
      <c r="A43">
        <v>3</v>
      </c>
      <c r="B43">
        <v>0</v>
      </c>
      <c r="C43">
        <v>726</v>
      </c>
      <c r="D43">
        <v>100</v>
      </c>
      <c r="E43">
        <v>2</v>
      </c>
      <c r="F43">
        <v>634</v>
      </c>
    </row>
    <row r="44" spans="1:28">
      <c r="A44">
        <v>4</v>
      </c>
      <c r="B44">
        <v>0</v>
      </c>
      <c r="C44">
        <v>694</v>
      </c>
      <c r="D44">
        <v>100</v>
      </c>
      <c r="E44">
        <v>2</v>
      </c>
      <c r="F44">
        <v>591</v>
      </c>
    </row>
    <row r="45" spans="1:28">
      <c r="A45">
        <v>4</v>
      </c>
      <c r="B45">
        <v>0</v>
      </c>
      <c r="C45">
        <v>682</v>
      </c>
      <c r="D45">
        <v>100</v>
      </c>
      <c r="E45">
        <v>2</v>
      </c>
      <c r="F45">
        <v>554</v>
      </c>
    </row>
    <row r="46" spans="1:28">
      <c r="A46">
        <v>4</v>
      </c>
      <c r="B46">
        <v>0</v>
      </c>
      <c r="C46">
        <v>688</v>
      </c>
      <c r="D46">
        <v>100</v>
      </c>
      <c r="E46">
        <v>2</v>
      </c>
      <c r="F46">
        <v>576</v>
      </c>
    </row>
    <row r="47" spans="1:28">
      <c r="A47">
        <v>4</v>
      </c>
      <c r="B47">
        <v>0</v>
      </c>
      <c r="C47">
        <v>737</v>
      </c>
      <c r="D47">
        <v>100</v>
      </c>
      <c r="E47">
        <v>2</v>
      </c>
      <c r="F47">
        <v>582</v>
      </c>
    </row>
    <row r="48" spans="1:28">
      <c r="A48">
        <v>4</v>
      </c>
      <c r="B48">
        <v>0</v>
      </c>
      <c r="C48">
        <v>714</v>
      </c>
      <c r="D48">
        <v>100</v>
      </c>
      <c r="E48">
        <v>2</v>
      </c>
      <c r="F48">
        <v>631</v>
      </c>
    </row>
    <row r="49" spans="1:10">
      <c r="A49">
        <v>4</v>
      </c>
      <c r="B49">
        <v>0</v>
      </c>
      <c r="C49">
        <v>710</v>
      </c>
      <c r="D49">
        <v>100</v>
      </c>
      <c r="E49">
        <v>2</v>
      </c>
      <c r="F49">
        <v>612</v>
      </c>
    </row>
    <row r="50" spans="1:10">
      <c r="A50">
        <v>4</v>
      </c>
      <c r="B50">
        <v>0</v>
      </c>
      <c r="C50">
        <v>729</v>
      </c>
      <c r="D50">
        <v>100</v>
      </c>
      <c r="E50">
        <v>2</v>
      </c>
      <c r="F50">
        <v>574</v>
      </c>
      <c r="I50" t="s">
        <v>123</v>
      </c>
      <c r="J50" t="s">
        <v>124</v>
      </c>
    </row>
    <row r="51" spans="1:10">
      <c r="A51">
        <v>4</v>
      </c>
      <c r="B51">
        <v>0</v>
      </c>
      <c r="C51">
        <v>696</v>
      </c>
      <c r="D51">
        <v>100</v>
      </c>
      <c r="E51">
        <v>2</v>
      </c>
      <c r="F51">
        <v>601</v>
      </c>
      <c r="H51" t="s">
        <v>28</v>
      </c>
      <c r="I51">
        <v>577.5555419921875</v>
      </c>
      <c r="J51">
        <v>554.20001220703125</v>
      </c>
    </row>
    <row r="52" spans="1:10">
      <c r="A52">
        <v>4</v>
      </c>
      <c r="B52">
        <v>0</v>
      </c>
      <c r="C52">
        <v>686</v>
      </c>
      <c r="D52">
        <v>100</v>
      </c>
      <c r="E52">
        <v>2</v>
      </c>
      <c r="F52">
        <v>591</v>
      </c>
      <c r="H52" t="s">
        <v>29</v>
      </c>
      <c r="I52">
        <v>538.40740966796875</v>
      </c>
      <c r="J52">
        <v>546.0294189453125</v>
      </c>
    </row>
    <row r="53" spans="1:10">
      <c r="A53">
        <v>4</v>
      </c>
      <c r="B53">
        <v>0</v>
      </c>
      <c r="C53">
        <v>758</v>
      </c>
      <c r="D53">
        <v>100</v>
      </c>
      <c r="E53">
        <v>2</v>
      </c>
      <c r="F53">
        <v>617</v>
      </c>
      <c r="H53" t="s">
        <v>125</v>
      </c>
      <c r="I53">
        <v>556.34613037109375</v>
      </c>
      <c r="J53" s="3">
        <v>546.923095703125</v>
      </c>
    </row>
    <row r="54" spans="1:10">
      <c r="A54">
        <v>4</v>
      </c>
      <c r="B54">
        <v>0</v>
      </c>
      <c r="C54">
        <v>677</v>
      </c>
      <c r="D54">
        <v>100</v>
      </c>
      <c r="E54">
        <v>2</v>
      </c>
      <c r="F54">
        <v>622</v>
      </c>
      <c r="H54" t="s">
        <v>31</v>
      </c>
      <c r="I54">
        <v>565.51849365234375</v>
      </c>
      <c r="J54">
        <v>548.43475341796875</v>
      </c>
    </row>
    <row r="55" spans="1:10">
      <c r="A55">
        <v>4</v>
      </c>
      <c r="B55">
        <v>0</v>
      </c>
      <c r="C55">
        <v>755</v>
      </c>
      <c r="D55">
        <v>100</v>
      </c>
      <c r="E55">
        <v>2</v>
      </c>
      <c r="F55">
        <v>559</v>
      </c>
    </row>
    <row r="56" spans="1:10">
      <c r="A56">
        <v>4</v>
      </c>
      <c r="B56">
        <v>0</v>
      </c>
      <c r="C56">
        <v>654</v>
      </c>
      <c r="D56">
        <v>100</v>
      </c>
      <c r="E56">
        <v>3</v>
      </c>
      <c r="F56">
        <v>561</v>
      </c>
    </row>
    <row r="57" spans="1:10">
      <c r="A57">
        <v>4</v>
      </c>
      <c r="B57">
        <v>0</v>
      </c>
      <c r="C57">
        <v>678</v>
      </c>
      <c r="D57">
        <v>100</v>
      </c>
      <c r="E57">
        <v>3</v>
      </c>
      <c r="F57">
        <v>542</v>
      </c>
    </row>
    <row r="58" spans="1:10">
      <c r="A58">
        <v>1</v>
      </c>
      <c r="B58">
        <v>1</v>
      </c>
      <c r="C58">
        <v>685</v>
      </c>
      <c r="D58">
        <v>100</v>
      </c>
      <c r="E58">
        <v>3</v>
      </c>
      <c r="F58">
        <v>542</v>
      </c>
    </row>
    <row r="59" spans="1:10">
      <c r="A59">
        <v>1</v>
      </c>
      <c r="B59">
        <v>1</v>
      </c>
      <c r="C59">
        <v>699</v>
      </c>
      <c r="D59">
        <v>100</v>
      </c>
      <c r="E59">
        <v>3</v>
      </c>
      <c r="F59">
        <v>502</v>
      </c>
      <c r="I59">
        <v>554.04547119140625</v>
      </c>
    </row>
    <row r="60" spans="1:10">
      <c r="A60">
        <v>1</v>
      </c>
      <c r="B60">
        <v>1</v>
      </c>
      <c r="C60">
        <v>740</v>
      </c>
      <c r="D60">
        <v>100</v>
      </c>
      <c r="E60">
        <v>3</v>
      </c>
      <c r="F60">
        <v>563</v>
      </c>
    </row>
    <row r="61" spans="1:10">
      <c r="A61">
        <v>1</v>
      </c>
      <c r="B61">
        <v>1</v>
      </c>
      <c r="C61">
        <v>689</v>
      </c>
      <c r="D61">
        <v>100</v>
      </c>
      <c r="E61">
        <v>3</v>
      </c>
      <c r="F61">
        <v>383</v>
      </c>
    </row>
    <row r="62" spans="1:10">
      <c r="A62">
        <v>1</v>
      </c>
      <c r="B62">
        <v>1</v>
      </c>
      <c r="C62">
        <v>734</v>
      </c>
      <c r="D62">
        <v>100</v>
      </c>
      <c r="E62">
        <v>3</v>
      </c>
      <c r="F62">
        <v>521</v>
      </c>
    </row>
    <row r="63" spans="1:10">
      <c r="A63">
        <v>1</v>
      </c>
      <c r="B63">
        <v>1</v>
      </c>
      <c r="C63">
        <v>701</v>
      </c>
      <c r="D63">
        <v>100</v>
      </c>
      <c r="E63">
        <v>3</v>
      </c>
      <c r="F63">
        <v>521</v>
      </c>
    </row>
    <row r="64" spans="1:10">
      <c r="A64">
        <v>1</v>
      </c>
      <c r="B64">
        <v>1</v>
      </c>
      <c r="C64">
        <v>711</v>
      </c>
      <c r="D64">
        <v>100</v>
      </c>
      <c r="E64">
        <v>3</v>
      </c>
      <c r="F64">
        <v>590</v>
      </c>
    </row>
    <row r="65" spans="1:6">
      <c r="A65">
        <v>1</v>
      </c>
      <c r="B65">
        <v>1</v>
      </c>
      <c r="C65">
        <v>737</v>
      </c>
      <c r="D65">
        <v>100</v>
      </c>
      <c r="E65">
        <v>3</v>
      </c>
      <c r="F65">
        <v>508</v>
      </c>
    </row>
    <row r="66" spans="1:6">
      <c r="A66">
        <v>1</v>
      </c>
      <c r="B66">
        <v>1</v>
      </c>
      <c r="C66">
        <v>713</v>
      </c>
      <c r="D66">
        <v>100</v>
      </c>
      <c r="E66">
        <v>3</v>
      </c>
      <c r="F66">
        <v>579</v>
      </c>
    </row>
    <row r="67" spans="1:6">
      <c r="A67">
        <v>1</v>
      </c>
      <c r="B67">
        <v>1</v>
      </c>
      <c r="C67">
        <v>696</v>
      </c>
      <c r="D67">
        <v>100</v>
      </c>
      <c r="E67">
        <v>3</v>
      </c>
      <c r="F67">
        <v>499</v>
      </c>
    </row>
    <row r="68" spans="1:6">
      <c r="A68">
        <v>1</v>
      </c>
      <c r="B68">
        <v>1</v>
      </c>
      <c r="C68">
        <v>685</v>
      </c>
      <c r="D68">
        <v>100</v>
      </c>
      <c r="E68">
        <v>3</v>
      </c>
      <c r="F68">
        <v>555</v>
      </c>
    </row>
    <row r="69" spans="1:6">
      <c r="A69">
        <v>1</v>
      </c>
      <c r="B69">
        <v>1</v>
      </c>
      <c r="C69">
        <v>700</v>
      </c>
      <c r="D69">
        <v>100</v>
      </c>
      <c r="E69">
        <v>3</v>
      </c>
      <c r="F69">
        <v>550</v>
      </c>
    </row>
    <row r="70" spans="1:6">
      <c r="A70">
        <v>1</v>
      </c>
      <c r="B70">
        <v>1</v>
      </c>
      <c r="C70">
        <v>711</v>
      </c>
      <c r="D70">
        <v>100</v>
      </c>
      <c r="E70">
        <v>3</v>
      </c>
      <c r="F70">
        <v>548</v>
      </c>
    </row>
    <row r="71" spans="1:6">
      <c r="A71">
        <v>1</v>
      </c>
      <c r="B71">
        <v>1</v>
      </c>
      <c r="C71">
        <v>730</v>
      </c>
      <c r="D71">
        <v>100</v>
      </c>
      <c r="E71">
        <v>3</v>
      </c>
      <c r="F71">
        <v>563</v>
      </c>
    </row>
    <row r="72" spans="1:6">
      <c r="A72">
        <v>1</v>
      </c>
      <c r="B72">
        <v>1</v>
      </c>
      <c r="C72">
        <v>674</v>
      </c>
      <c r="D72">
        <v>100</v>
      </c>
      <c r="E72">
        <v>3</v>
      </c>
      <c r="F72">
        <v>575</v>
      </c>
    </row>
    <row r="73" spans="1:6">
      <c r="A73">
        <v>2</v>
      </c>
      <c r="B73">
        <v>1</v>
      </c>
      <c r="C73">
        <v>498</v>
      </c>
      <c r="D73">
        <v>100</v>
      </c>
      <c r="E73">
        <v>3</v>
      </c>
      <c r="F73">
        <v>592</v>
      </c>
    </row>
    <row r="74" spans="1:6">
      <c r="A74">
        <v>2</v>
      </c>
      <c r="B74">
        <v>1</v>
      </c>
      <c r="C74">
        <v>688</v>
      </c>
      <c r="D74">
        <v>100</v>
      </c>
      <c r="E74">
        <v>3</v>
      </c>
      <c r="F74">
        <v>543</v>
      </c>
    </row>
    <row r="75" spans="1:6">
      <c r="A75">
        <v>2</v>
      </c>
      <c r="B75">
        <v>1</v>
      </c>
      <c r="C75">
        <v>586</v>
      </c>
      <c r="D75">
        <v>100</v>
      </c>
      <c r="E75">
        <v>3</v>
      </c>
      <c r="F75">
        <v>593</v>
      </c>
    </row>
    <row r="76" spans="1:6">
      <c r="A76">
        <v>2</v>
      </c>
      <c r="B76">
        <v>1</v>
      </c>
      <c r="C76">
        <v>648</v>
      </c>
      <c r="D76">
        <v>100</v>
      </c>
      <c r="E76">
        <v>3</v>
      </c>
      <c r="F76">
        <v>622</v>
      </c>
    </row>
    <row r="77" spans="1:6">
      <c r="A77">
        <v>2</v>
      </c>
      <c r="B77">
        <v>1</v>
      </c>
      <c r="C77">
        <v>714</v>
      </c>
      <c r="D77">
        <v>100</v>
      </c>
      <c r="E77">
        <v>3</v>
      </c>
      <c r="F77">
        <v>595</v>
      </c>
    </row>
    <row r="78" spans="1:6">
      <c r="A78">
        <v>2</v>
      </c>
      <c r="B78">
        <v>1</v>
      </c>
      <c r="C78">
        <v>696</v>
      </c>
      <c r="D78">
        <v>100</v>
      </c>
      <c r="E78">
        <v>3</v>
      </c>
      <c r="F78">
        <v>700</v>
      </c>
    </row>
    <row r="79" spans="1:6">
      <c r="A79">
        <v>2</v>
      </c>
      <c r="B79">
        <v>1</v>
      </c>
      <c r="C79">
        <v>742</v>
      </c>
      <c r="D79">
        <v>100</v>
      </c>
      <c r="E79">
        <v>3</v>
      </c>
      <c r="F79">
        <v>575</v>
      </c>
    </row>
    <row r="80" spans="1:6">
      <c r="A80">
        <v>2</v>
      </c>
      <c r="B80">
        <v>1</v>
      </c>
      <c r="C80">
        <v>551</v>
      </c>
      <c r="D80">
        <v>100</v>
      </c>
      <c r="E80">
        <v>3</v>
      </c>
      <c r="F80">
        <v>568</v>
      </c>
    </row>
    <row r="81" spans="1:6">
      <c r="A81">
        <v>2</v>
      </c>
      <c r="B81">
        <v>1</v>
      </c>
      <c r="C81">
        <v>729</v>
      </c>
      <c r="D81">
        <v>100</v>
      </c>
      <c r="E81">
        <v>3</v>
      </c>
      <c r="F81">
        <v>575</v>
      </c>
    </row>
    <row r="82" spans="1:6">
      <c r="A82">
        <v>2</v>
      </c>
      <c r="B82">
        <v>1</v>
      </c>
      <c r="C82">
        <v>687</v>
      </c>
      <c r="D82">
        <v>100</v>
      </c>
      <c r="E82">
        <v>4</v>
      </c>
      <c r="F82">
        <v>523</v>
      </c>
    </row>
    <row r="83" spans="1:6">
      <c r="A83">
        <v>2</v>
      </c>
      <c r="B83">
        <v>1</v>
      </c>
      <c r="C83">
        <v>678</v>
      </c>
      <c r="D83">
        <v>100</v>
      </c>
      <c r="E83">
        <v>4</v>
      </c>
      <c r="F83">
        <v>511</v>
      </c>
    </row>
    <row r="84" spans="1:6">
      <c r="A84">
        <v>2</v>
      </c>
      <c r="B84">
        <v>1</v>
      </c>
      <c r="C84">
        <v>587</v>
      </c>
      <c r="D84">
        <v>100</v>
      </c>
      <c r="E84">
        <v>4</v>
      </c>
      <c r="F84">
        <v>517</v>
      </c>
    </row>
    <row r="85" spans="1:6">
      <c r="A85">
        <v>2</v>
      </c>
      <c r="B85">
        <v>1</v>
      </c>
      <c r="C85">
        <v>694</v>
      </c>
      <c r="D85">
        <v>100</v>
      </c>
      <c r="E85">
        <v>4</v>
      </c>
      <c r="F85">
        <v>566</v>
      </c>
    </row>
    <row r="86" spans="1:6">
      <c r="A86">
        <v>2</v>
      </c>
      <c r="B86">
        <v>1</v>
      </c>
      <c r="C86">
        <v>689</v>
      </c>
      <c r="D86">
        <v>100</v>
      </c>
      <c r="E86">
        <v>4</v>
      </c>
      <c r="F86">
        <v>543</v>
      </c>
    </row>
    <row r="87" spans="1:6">
      <c r="A87">
        <v>3</v>
      </c>
      <c r="B87">
        <v>1</v>
      </c>
      <c r="C87">
        <v>695</v>
      </c>
      <c r="D87">
        <v>100</v>
      </c>
      <c r="E87">
        <v>4</v>
      </c>
      <c r="F87">
        <v>539</v>
      </c>
    </row>
    <row r="88" spans="1:6">
      <c r="A88">
        <v>3</v>
      </c>
      <c r="B88">
        <v>1</v>
      </c>
      <c r="C88">
        <v>687</v>
      </c>
      <c r="D88">
        <v>100</v>
      </c>
      <c r="E88">
        <v>4</v>
      </c>
      <c r="F88">
        <v>558</v>
      </c>
    </row>
    <row r="89" spans="1:6">
      <c r="A89">
        <v>3</v>
      </c>
      <c r="B89">
        <v>1</v>
      </c>
      <c r="C89">
        <v>740</v>
      </c>
      <c r="D89">
        <v>100</v>
      </c>
      <c r="E89">
        <v>4</v>
      </c>
      <c r="F89">
        <v>525</v>
      </c>
    </row>
    <row r="90" spans="1:6">
      <c r="A90">
        <v>3</v>
      </c>
      <c r="B90">
        <v>1</v>
      </c>
      <c r="C90">
        <v>717</v>
      </c>
      <c r="D90">
        <v>100</v>
      </c>
      <c r="E90">
        <v>4</v>
      </c>
      <c r="F90">
        <v>515</v>
      </c>
    </row>
    <row r="91" spans="1:6">
      <c r="A91">
        <v>3</v>
      </c>
      <c r="B91">
        <v>1</v>
      </c>
      <c r="C91">
        <v>688</v>
      </c>
      <c r="D91">
        <v>100</v>
      </c>
      <c r="E91">
        <v>4</v>
      </c>
      <c r="F91">
        <v>587</v>
      </c>
    </row>
    <row r="92" spans="1:6">
      <c r="A92">
        <v>3</v>
      </c>
      <c r="B92">
        <v>1</v>
      </c>
      <c r="C92">
        <v>727</v>
      </c>
      <c r="D92">
        <v>100</v>
      </c>
      <c r="E92">
        <v>4</v>
      </c>
      <c r="F92">
        <v>506</v>
      </c>
    </row>
    <row r="93" spans="1:6">
      <c r="A93">
        <v>3</v>
      </c>
      <c r="B93">
        <v>1</v>
      </c>
      <c r="C93">
        <v>734</v>
      </c>
      <c r="D93">
        <v>100</v>
      </c>
      <c r="E93">
        <v>4</v>
      </c>
      <c r="F93">
        <v>584</v>
      </c>
    </row>
    <row r="94" spans="1:6">
      <c r="A94">
        <v>3</v>
      </c>
      <c r="B94">
        <v>1</v>
      </c>
      <c r="C94">
        <v>688</v>
      </c>
      <c r="D94">
        <v>100</v>
      </c>
      <c r="E94">
        <v>4</v>
      </c>
      <c r="F94">
        <v>483</v>
      </c>
    </row>
    <row r="95" spans="1:6">
      <c r="A95">
        <v>3</v>
      </c>
      <c r="B95">
        <v>1</v>
      </c>
      <c r="C95">
        <v>701</v>
      </c>
      <c r="D95">
        <v>100</v>
      </c>
      <c r="E95">
        <v>4</v>
      </c>
      <c r="F95">
        <v>507</v>
      </c>
    </row>
    <row r="96" spans="1:6">
      <c r="A96">
        <v>3</v>
      </c>
      <c r="B96">
        <v>1</v>
      </c>
      <c r="C96">
        <v>693</v>
      </c>
      <c r="D96">
        <v>100</v>
      </c>
      <c r="E96">
        <v>4</v>
      </c>
      <c r="F96">
        <v>612</v>
      </c>
    </row>
    <row r="97" spans="1:6">
      <c r="A97">
        <v>3</v>
      </c>
      <c r="B97">
        <v>1</v>
      </c>
      <c r="C97">
        <v>718</v>
      </c>
      <c r="D97">
        <v>100</v>
      </c>
      <c r="E97">
        <v>4</v>
      </c>
      <c r="F97">
        <v>567</v>
      </c>
    </row>
    <row r="98" spans="1:6">
      <c r="A98">
        <v>3</v>
      </c>
      <c r="B98">
        <v>1</v>
      </c>
      <c r="C98">
        <v>696</v>
      </c>
      <c r="D98">
        <v>100</v>
      </c>
      <c r="E98">
        <v>4</v>
      </c>
      <c r="F98">
        <v>626</v>
      </c>
    </row>
    <row r="99" spans="1:6">
      <c r="A99">
        <v>4</v>
      </c>
      <c r="B99">
        <v>1</v>
      </c>
      <c r="C99">
        <v>695</v>
      </c>
      <c r="D99">
        <v>100</v>
      </c>
      <c r="E99">
        <v>4</v>
      </c>
      <c r="F99">
        <v>618</v>
      </c>
    </row>
    <row r="100" spans="1:6">
      <c r="A100">
        <v>4</v>
      </c>
      <c r="B100">
        <v>1</v>
      </c>
      <c r="C100">
        <v>703</v>
      </c>
      <c r="D100">
        <v>100</v>
      </c>
      <c r="E100">
        <v>4</v>
      </c>
      <c r="F100">
        <v>546</v>
      </c>
    </row>
    <row r="101" spans="1:6">
      <c r="A101">
        <v>4</v>
      </c>
      <c r="B101">
        <v>1</v>
      </c>
      <c r="C101">
        <v>688</v>
      </c>
      <c r="D101">
        <v>100</v>
      </c>
      <c r="E101">
        <v>4</v>
      </c>
      <c r="F101">
        <v>606</v>
      </c>
    </row>
    <row r="102" spans="1:6">
      <c r="A102">
        <v>4</v>
      </c>
      <c r="B102">
        <v>1</v>
      </c>
      <c r="C102">
        <v>681</v>
      </c>
      <c r="D102">
        <v>100</v>
      </c>
      <c r="E102">
        <v>4</v>
      </c>
      <c r="F102">
        <v>581</v>
      </c>
    </row>
    <row r="103" spans="1:6">
      <c r="A103">
        <v>4</v>
      </c>
      <c r="B103">
        <v>1</v>
      </c>
      <c r="C103">
        <v>714</v>
      </c>
      <c r="D103">
        <v>100</v>
      </c>
      <c r="E103">
        <v>4</v>
      </c>
      <c r="F103">
        <v>598</v>
      </c>
    </row>
    <row r="104" spans="1:6">
      <c r="A104">
        <v>4</v>
      </c>
      <c r="B104">
        <v>1</v>
      </c>
      <c r="C104">
        <v>682</v>
      </c>
      <c r="D104">
        <v>100</v>
      </c>
      <c r="E104">
        <v>4</v>
      </c>
      <c r="F104">
        <v>647</v>
      </c>
    </row>
    <row r="105" spans="1:6">
      <c r="A105">
        <v>4</v>
      </c>
      <c r="B105">
        <v>1</v>
      </c>
      <c r="C105">
        <v>709</v>
      </c>
      <c r="D105">
        <v>100</v>
      </c>
      <c r="E105">
        <v>4</v>
      </c>
      <c r="F105">
        <v>573</v>
      </c>
    </row>
    <row r="106" spans="1:6">
      <c r="A106">
        <v>4</v>
      </c>
      <c r="B106">
        <v>1</v>
      </c>
      <c r="C106">
        <v>709</v>
      </c>
      <c r="D106">
        <v>100</v>
      </c>
      <c r="E106">
        <v>4</v>
      </c>
      <c r="F106">
        <v>607</v>
      </c>
    </row>
    <row r="107" spans="1:6">
      <c r="A107">
        <v>4</v>
      </c>
      <c r="B107">
        <v>1</v>
      </c>
      <c r="C107">
        <v>699</v>
      </c>
      <c r="D107">
        <v>100</v>
      </c>
      <c r="E107">
        <v>4</v>
      </c>
      <c r="F107">
        <v>610</v>
      </c>
    </row>
    <row r="108" spans="1:6">
      <c r="A108">
        <v>4</v>
      </c>
      <c r="B108">
        <v>1</v>
      </c>
      <c r="C108">
        <v>688</v>
      </c>
      <c r="D108">
        <v>100</v>
      </c>
      <c r="E108">
        <v>4</v>
      </c>
      <c r="F108">
        <v>614</v>
      </c>
    </row>
    <row r="109" spans="1:6">
      <c r="A109">
        <v>4</v>
      </c>
      <c r="B109">
        <v>1</v>
      </c>
      <c r="C109">
        <v>716</v>
      </c>
      <c r="D109">
        <v>200</v>
      </c>
      <c r="E109">
        <v>1</v>
      </c>
      <c r="F109">
        <v>494</v>
      </c>
    </row>
    <row r="110" spans="1:6">
      <c r="A110">
        <v>4</v>
      </c>
      <c r="B110">
        <v>1</v>
      </c>
      <c r="C110">
        <v>732</v>
      </c>
      <c r="D110">
        <v>200</v>
      </c>
      <c r="E110">
        <v>1</v>
      </c>
      <c r="F110">
        <v>508</v>
      </c>
    </row>
    <row r="111" spans="1:6">
      <c r="D111">
        <v>200</v>
      </c>
      <c r="E111">
        <v>1</v>
      </c>
      <c r="F111">
        <v>549</v>
      </c>
    </row>
    <row r="112" spans="1:6">
      <c r="D112">
        <v>200</v>
      </c>
      <c r="E112">
        <v>1</v>
      </c>
      <c r="F112">
        <v>498</v>
      </c>
    </row>
    <row r="113" spans="4:6">
      <c r="D113">
        <v>200</v>
      </c>
      <c r="E113">
        <v>1</v>
      </c>
      <c r="F113">
        <v>543</v>
      </c>
    </row>
    <row r="114" spans="4:6">
      <c r="D114">
        <v>200</v>
      </c>
      <c r="E114">
        <v>1</v>
      </c>
      <c r="F114">
        <v>510</v>
      </c>
    </row>
    <row r="115" spans="4:6">
      <c r="D115">
        <v>200</v>
      </c>
      <c r="E115">
        <v>1</v>
      </c>
      <c r="F115">
        <v>520</v>
      </c>
    </row>
    <row r="116" spans="4:6">
      <c r="D116">
        <v>200</v>
      </c>
      <c r="E116">
        <v>1</v>
      </c>
      <c r="F116">
        <v>546</v>
      </c>
    </row>
    <row r="117" spans="4:6">
      <c r="D117">
        <v>200</v>
      </c>
      <c r="E117">
        <v>1</v>
      </c>
      <c r="F117">
        <v>522</v>
      </c>
    </row>
    <row r="118" spans="4:6">
      <c r="D118">
        <v>200</v>
      </c>
      <c r="E118">
        <v>1</v>
      </c>
      <c r="F118">
        <v>505</v>
      </c>
    </row>
    <row r="119" spans="4:6">
      <c r="D119">
        <v>200</v>
      </c>
      <c r="E119">
        <v>1</v>
      </c>
      <c r="F119">
        <v>494</v>
      </c>
    </row>
    <row r="120" spans="4:6">
      <c r="D120">
        <v>200</v>
      </c>
      <c r="E120">
        <v>1</v>
      </c>
      <c r="F120">
        <v>509</v>
      </c>
    </row>
    <row r="121" spans="4:6">
      <c r="D121">
        <v>200</v>
      </c>
      <c r="E121">
        <v>1</v>
      </c>
      <c r="F121">
        <v>520</v>
      </c>
    </row>
    <row r="122" spans="4:6">
      <c r="D122">
        <v>200</v>
      </c>
      <c r="E122">
        <v>1</v>
      </c>
      <c r="F122">
        <v>539</v>
      </c>
    </row>
    <row r="123" spans="4:6">
      <c r="D123">
        <v>200</v>
      </c>
      <c r="E123">
        <v>1</v>
      </c>
      <c r="F123">
        <v>483</v>
      </c>
    </row>
    <row r="124" spans="4:6">
      <c r="D124">
        <v>200</v>
      </c>
      <c r="E124">
        <v>1</v>
      </c>
      <c r="F124">
        <v>579</v>
      </c>
    </row>
    <row r="125" spans="4:6">
      <c r="D125">
        <v>200</v>
      </c>
      <c r="E125">
        <v>1</v>
      </c>
      <c r="F125">
        <v>579</v>
      </c>
    </row>
    <row r="126" spans="4:6">
      <c r="D126">
        <v>200</v>
      </c>
      <c r="E126">
        <v>1</v>
      </c>
      <c r="F126">
        <v>620</v>
      </c>
    </row>
    <row r="127" spans="4:6">
      <c r="D127">
        <v>200</v>
      </c>
      <c r="E127">
        <v>1</v>
      </c>
      <c r="F127">
        <v>526</v>
      </c>
    </row>
    <row r="128" spans="4:6">
      <c r="D128">
        <v>200</v>
      </c>
      <c r="E128">
        <v>1</v>
      </c>
      <c r="F128">
        <v>621</v>
      </c>
    </row>
    <row r="129" spans="4:6">
      <c r="D129">
        <v>200</v>
      </c>
      <c r="E129">
        <v>1</v>
      </c>
      <c r="F129">
        <v>578</v>
      </c>
    </row>
    <row r="130" spans="4:6">
      <c r="D130">
        <v>200</v>
      </c>
      <c r="E130">
        <v>1</v>
      </c>
      <c r="F130">
        <v>625</v>
      </c>
    </row>
    <row r="131" spans="4:6">
      <c r="D131">
        <v>200</v>
      </c>
      <c r="E131">
        <v>1</v>
      </c>
      <c r="F131">
        <v>619</v>
      </c>
    </row>
    <row r="132" spans="4:6">
      <c r="D132">
        <v>200</v>
      </c>
      <c r="E132">
        <v>1</v>
      </c>
      <c r="F132">
        <v>591</v>
      </c>
    </row>
    <row r="133" spans="4:6">
      <c r="D133">
        <v>200</v>
      </c>
      <c r="E133">
        <v>1</v>
      </c>
      <c r="F133">
        <v>587</v>
      </c>
    </row>
    <row r="134" spans="4:6">
      <c r="D134">
        <v>200</v>
      </c>
      <c r="E134">
        <v>1</v>
      </c>
      <c r="F134">
        <v>616</v>
      </c>
    </row>
    <row r="135" spans="4:6">
      <c r="D135">
        <v>200</v>
      </c>
      <c r="E135">
        <v>1</v>
      </c>
      <c r="F135">
        <v>574</v>
      </c>
    </row>
    <row r="136" spans="4:6">
      <c r="D136">
        <v>200</v>
      </c>
      <c r="E136">
        <v>1</v>
      </c>
      <c r="F136">
        <v>601</v>
      </c>
    </row>
    <row r="137" spans="4:6">
      <c r="D137">
        <v>200</v>
      </c>
      <c r="E137">
        <v>1</v>
      </c>
      <c r="F137">
        <v>560</v>
      </c>
    </row>
    <row r="138" spans="4:6">
      <c r="D138">
        <v>200</v>
      </c>
      <c r="E138">
        <v>1</v>
      </c>
      <c r="F138">
        <v>610</v>
      </c>
    </row>
    <row r="139" spans="4:6">
      <c r="D139">
        <v>200</v>
      </c>
      <c r="E139">
        <v>2</v>
      </c>
      <c r="F139">
        <v>307</v>
      </c>
    </row>
    <row r="140" spans="4:6">
      <c r="D140">
        <v>200</v>
      </c>
      <c r="E140">
        <v>2</v>
      </c>
      <c r="F140">
        <v>497</v>
      </c>
    </row>
    <row r="141" spans="4:6">
      <c r="D141">
        <v>200</v>
      </c>
      <c r="E141">
        <v>2</v>
      </c>
      <c r="F141">
        <v>395</v>
      </c>
    </row>
    <row r="142" spans="4:6">
      <c r="D142">
        <v>200</v>
      </c>
      <c r="E142">
        <v>2</v>
      </c>
      <c r="F142">
        <v>457</v>
      </c>
    </row>
    <row r="143" spans="4:6">
      <c r="D143">
        <v>200</v>
      </c>
      <c r="E143">
        <v>2</v>
      </c>
      <c r="F143">
        <v>523</v>
      </c>
    </row>
    <row r="144" spans="4:6">
      <c r="D144">
        <v>200</v>
      </c>
      <c r="E144">
        <v>2</v>
      </c>
      <c r="F144">
        <v>505</v>
      </c>
    </row>
    <row r="145" spans="4:6">
      <c r="D145">
        <v>200</v>
      </c>
      <c r="E145">
        <v>2</v>
      </c>
      <c r="F145">
        <v>551</v>
      </c>
    </row>
    <row r="146" spans="4:6">
      <c r="D146">
        <v>200</v>
      </c>
      <c r="E146">
        <v>2</v>
      </c>
      <c r="F146">
        <v>360</v>
      </c>
    </row>
    <row r="147" spans="4:6">
      <c r="D147">
        <v>200</v>
      </c>
      <c r="E147">
        <v>2</v>
      </c>
      <c r="F147">
        <v>538</v>
      </c>
    </row>
    <row r="148" spans="4:6">
      <c r="D148">
        <v>200</v>
      </c>
      <c r="E148">
        <v>2</v>
      </c>
      <c r="F148">
        <v>496</v>
      </c>
    </row>
    <row r="149" spans="4:6">
      <c r="D149">
        <v>200</v>
      </c>
      <c r="E149">
        <v>2</v>
      </c>
      <c r="F149">
        <v>487</v>
      </c>
    </row>
    <row r="150" spans="4:6">
      <c r="D150">
        <v>200</v>
      </c>
      <c r="E150">
        <v>2</v>
      </c>
      <c r="F150">
        <v>396</v>
      </c>
    </row>
    <row r="151" spans="4:6">
      <c r="D151">
        <v>200</v>
      </c>
      <c r="E151">
        <v>2</v>
      </c>
      <c r="F151">
        <v>503</v>
      </c>
    </row>
    <row r="152" spans="4:6">
      <c r="D152">
        <v>200</v>
      </c>
      <c r="E152">
        <v>2</v>
      </c>
      <c r="F152">
        <v>498</v>
      </c>
    </row>
    <row r="153" spans="4:6">
      <c r="D153">
        <v>200</v>
      </c>
      <c r="E153">
        <v>2</v>
      </c>
      <c r="F153">
        <v>622</v>
      </c>
    </row>
    <row r="154" spans="4:6">
      <c r="D154">
        <v>200</v>
      </c>
      <c r="E154">
        <v>2</v>
      </c>
      <c r="F154">
        <v>584</v>
      </c>
    </row>
    <row r="155" spans="4:6">
      <c r="D155">
        <v>200</v>
      </c>
      <c r="E155">
        <v>2</v>
      </c>
      <c r="F155">
        <v>603</v>
      </c>
    </row>
    <row r="156" spans="4:6">
      <c r="D156">
        <v>200</v>
      </c>
      <c r="E156">
        <v>2</v>
      </c>
      <c r="F156">
        <v>637</v>
      </c>
    </row>
    <row r="157" spans="4:6">
      <c r="D157">
        <v>200</v>
      </c>
      <c r="E157">
        <v>2</v>
      </c>
      <c r="F157">
        <v>557</v>
      </c>
    </row>
    <row r="158" spans="4:6">
      <c r="D158">
        <v>200</v>
      </c>
      <c r="E158">
        <v>2</v>
      </c>
      <c r="F158">
        <v>602</v>
      </c>
    </row>
    <row r="159" spans="4:6">
      <c r="D159">
        <v>200</v>
      </c>
      <c r="E159">
        <v>2</v>
      </c>
      <c r="F159">
        <v>655</v>
      </c>
    </row>
    <row r="160" spans="4:6">
      <c r="D160">
        <v>200</v>
      </c>
      <c r="E160">
        <v>2</v>
      </c>
      <c r="F160">
        <v>589</v>
      </c>
    </row>
    <row r="161" spans="4:6">
      <c r="D161">
        <v>200</v>
      </c>
      <c r="E161">
        <v>2</v>
      </c>
      <c r="F161">
        <v>586</v>
      </c>
    </row>
    <row r="162" spans="4:6">
      <c r="D162">
        <v>200</v>
      </c>
      <c r="E162">
        <v>2</v>
      </c>
      <c r="F162">
        <v>592</v>
      </c>
    </row>
    <row r="163" spans="4:6">
      <c r="D163">
        <v>200</v>
      </c>
      <c r="E163">
        <v>2</v>
      </c>
      <c r="F163">
        <v>581</v>
      </c>
    </row>
    <row r="164" spans="4:6">
      <c r="D164">
        <v>200</v>
      </c>
      <c r="E164">
        <v>2</v>
      </c>
      <c r="F164">
        <v>577</v>
      </c>
    </row>
    <row r="165" spans="4:6">
      <c r="D165">
        <v>200</v>
      </c>
      <c r="E165">
        <v>2</v>
      </c>
      <c r="F165">
        <v>594</v>
      </c>
    </row>
    <row r="166" spans="4:6">
      <c r="D166">
        <v>200</v>
      </c>
      <c r="E166">
        <v>2</v>
      </c>
      <c r="F166">
        <v>586</v>
      </c>
    </row>
    <row r="167" spans="4:6">
      <c r="D167">
        <v>200</v>
      </c>
      <c r="E167">
        <v>2</v>
      </c>
      <c r="F167">
        <v>623</v>
      </c>
    </row>
    <row r="168" spans="4:6">
      <c r="D168">
        <v>200</v>
      </c>
      <c r="E168">
        <v>2</v>
      </c>
      <c r="F168">
        <v>625</v>
      </c>
    </row>
    <row r="169" spans="4:6">
      <c r="D169">
        <v>200</v>
      </c>
      <c r="E169">
        <v>2</v>
      </c>
      <c r="F169">
        <v>590</v>
      </c>
    </row>
    <row r="170" spans="4:6">
      <c r="D170">
        <v>200</v>
      </c>
      <c r="E170">
        <v>2</v>
      </c>
      <c r="F170">
        <v>627</v>
      </c>
    </row>
    <row r="171" spans="4:6">
      <c r="D171">
        <v>200</v>
      </c>
      <c r="E171">
        <v>2</v>
      </c>
      <c r="F171">
        <v>611</v>
      </c>
    </row>
    <row r="172" spans="4:6">
      <c r="D172">
        <v>200</v>
      </c>
      <c r="E172">
        <v>2</v>
      </c>
      <c r="F172">
        <v>611</v>
      </c>
    </row>
    <row r="173" spans="4:6">
      <c r="D173">
        <v>200</v>
      </c>
      <c r="E173">
        <v>3</v>
      </c>
      <c r="F173">
        <v>504</v>
      </c>
    </row>
    <row r="174" spans="4:6">
      <c r="D174">
        <v>200</v>
      </c>
      <c r="E174">
        <v>3</v>
      </c>
      <c r="F174">
        <v>496</v>
      </c>
    </row>
    <row r="175" spans="4:6">
      <c r="D175">
        <v>200</v>
      </c>
      <c r="E175">
        <v>3</v>
      </c>
      <c r="F175">
        <v>549</v>
      </c>
    </row>
    <row r="176" spans="4:6">
      <c r="D176">
        <v>200</v>
      </c>
      <c r="E176">
        <v>3</v>
      </c>
      <c r="F176">
        <v>526</v>
      </c>
    </row>
    <row r="177" spans="4:6">
      <c r="D177">
        <v>200</v>
      </c>
      <c r="E177">
        <v>3</v>
      </c>
      <c r="F177">
        <v>497</v>
      </c>
    </row>
    <row r="178" spans="4:6">
      <c r="D178">
        <v>200</v>
      </c>
      <c r="E178">
        <v>3</v>
      </c>
      <c r="F178">
        <v>536</v>
      </c>
    </row>
    <row r="179" spans="4:6">
      <c r="D179">
        <v>200</v>
      </c>
      <c r="E179">
        <v>3</v>
      </c>
      <c r="F179">
        <v>543</v>
      </c>
    </row>
    <row r="180" spans="4:6">
      <c r="D180">
        <v>200</v>
      </c>
      <c r="E180">
        <v>3</v>
      </c>
      <c r="F180">
        <v>497</v>
      </c>
    </row>
    <row r="181" spans="4:6">
      <c r="D181">
        <v>200</v>
      </c>
      <c r="E181">
        <v>3</v>
      </c>
      <c r="F181">
        <v>510</v>
      </c>
    </row>
    <row r="182" spans="4:6">
      <c r="D182">
        <v>200</v>
      </c>
      <c r="E182">
        <v>3</v>
      </c>
      <c r="F182">
        <v>502</v>
      </c>
    </row>
    <row r="183" spans="4:6">
      <c r="D183">
        <v>200</v>
      </c>
      <c r="E183">
        <v>3</v>
      </c>
      <c r="F183">
        <v>527</v>
      </c>
    </row>
    <row r="184" spans="4:6">
      <c r="D184">
        <v>200</v>
      </c>
      <c r="E184">
        <v>3</v>
      </c>
      <c r="F184">
        <v>505</v>
      </c>
    </row>
    <row r="185" spans="4:6">
      <c r="D185">
        <v>200</v>
      </c>
      <c r="E185">
        <v>3</v>
      </c>
      <c r="F185">
        <v>498</v>
      </c>
    </row>
    <row r="186" spans="4:6">
      <c r="D186">
        <v>200</v>
      </c>
      <c r="E186">
        <v>3</v>
      </c>
      <c r="F186">
        <v>533</v>
      </c>
    </row>
    <row r="187" spans="4:6">
      <c r="D187">
        <v>200</v>
      </c>
      <c r="E187">
        <v>3</v>
      </c>
      <c r="F187">
        <v>553</v>
      </c>
    </row>
    <row r="188" spans="4:6">
      <c r="D188">
        <v>200</v>
      </c>
      <c r="E188">
        <v>3</v>
      </c>
      <c r="F188">
        <v>633</v>
      </c>
    </row>
    <row r="189" spans="4:6">
      <c r="D189">
        <v>200</v>
      </c>
      <c r="E189">
        <v>3</v>
      </c>
      <c r="F189">
        <v>542</v>
      </c>
    </row>
    <row r="190" spans="4:6">
      <c r="D190">
        <v>200</v>
      </c>
      <c r="E190">
        <v>3</v>
      </c>
      <c r="F190">
        <v>582</v>
      </c>
    </row>
    <row r="191" spans="4:6">
      <c r="D191">
        <v>200</v>
      </c>
      <c r="E191">
        <v>3</v>
      </c>
      <c r="F191">
        <v>586</v>
      </c>
    </row>
    <row r="192" spans="4:6">
      <c r="D192">
        <v>200</v>
      </c>
      <c r="E192">
        <v>3</v>
      </c>
      <c r="F192">
        <v>617</v>
      </c>
    </row>
    <row r="193" spans="4:6">
      <c r="D193">
        <v>200</v>
      </c>
      <c r="E193">
        <v>3</v>
      </c>
      <c r="F193">
        <v>555</v>
      </c>
    </row>
    <row r="194" spans="4:6">
      <c r="D194">
        <v>200</v>
      </c>
      <c r="E194">
        <v>3</v>
      </c>
      <c r="F194">
        <v>581</v>
      </c>
    </row>
    <row r="195" spans="4:6">
      <c r="D195">
        <v>200</v>
      </c>
      <c r="E195">
        <v>3</v>
      </c>
      <c r="F195">
        <v>565</v>
      </c>
    </row>
    <row r="196" spans="4:6">
      <c r="D196">
        <v>200</v>
      </c>
      <c r="E196">
        <v>3</v>
      </c>
      <c r="F196">
        <v>577</v>
      </c>
    </row>
    <row r="197" spans="4:6">
      <c r="D197">
        <v>200</v>
      </c>
      <c r="E197">
        <v>3</v>
      </c>
      <c r="F197">
        <v>588</v>
      </c>
    </row>
    <row r="198" spans="4:6">
      <c r="D198">
        <v>200</v>
      </c>
      <c r="E198">
        <v>3</v>
      </c>
      <c r="F198">
        <v>618</v>
      </c>
    </row>
    <row r="199" spans="4:6">
      <c r="D199" t="s">
        <v>17</v>
      </c>
      <c r="E199" t="s">
        <v>17</v>
      </c>
      <c r="F199" t="s">
        <v>17</v>
      </c>
    </row>
    <row r="200" spans="4:6">
      <c r="D200">
        <v>200</v>
      </c>
      <c r="E200">
        <v>4</v>
      </c>
      <c r="F200">
        <v>504</v>
      </c>
    </row>
    <row r="201" spans="4:6">
      <c r="D201">
        <v>200</v>
      </c>
      <c r="E201">
        <v>4</v>
      </c>
      <c r="F201">
        <v>512</v>
      </c>
    </row>
    <row r="202" spans="4:6">
      <c r="D202">
        <v>200</v>
      </c>
      <c r="E202">
        <v>4</v>
      </c>
      <c r="F202">
        <v>497</v>
      </c>
    </row>
    <row r="203" spans="4:6">
      <c r="D203">
        <v>200</v>
      </c>
      <c r="E203">
        <v>4</v>
      </c>
      <c r="F203">
        <v>490</v>
      </c>
    </row>
    <row r="204" spans="4:6">
      <c r="D204">
        <v>200</v>
      </c>
      <c r="E204">
        <v>4</v>
      </c>
      <c r="F204">
        <v>523</v>
      </c>
    </row>
    <row r="205" spans="4:6">
      <c r="D205">
        <v>200</v>
      </c>
      <c r="E205">
        <v>4</v>
      </c>
      <c r="F205">
        <v>491</v>
      </c>
    </row>
    <row r="206" spans="4:6">
      <c r="D206">
        <v>200</v>
      </c>
      <c r="E206">
        <v>4</v>
      </c>
      <c r="F206">
        <v>518</v>
      </c>
    </row>
    <row r="207" spans="4:6">
      <c r="D207">
        <v>200</v>
      </c>
      <c r="E207">
        <v>4</v>
      </c>
      <c r="F207">
        <v>518</v>
      </c>
    </row>
    <row r="208" spans="4:6">
      <c r="D208">
        <v>200</v>
      </c>
      <c r="E208">
        <v>4</v>
      </c>
      <c r="F208">
        <v>508</v>
      </c>
    </row>
    <row r="209" spans="4:6">
      <c r="D209">
        <v>200</v>
      </c>
      <c r="E209">
        <v>4</v>
      </c>
      <c r="F209">
        <v>497</v>
      </c>
    </row>
    <row r="210" spans="4:6">
      <c r="D210">
        <v>200</v>
      </c>
      <c r="E210">
        <v>4</v>
      </c>
      <c r="F210">
        <v>525</v>
      </c>
    </row>
    <row r="211" spans="4:6">
      <c r="D211">
        <v>200</v>
      </c>
      <c r="E211">
        <v>4</v>
      </c>
      <c r="F211">
        <v>541</v>
      </c>
    </row>
    <row r="212" spans="4:6">
      <c r="D212">
        <v>200</v>
      </c>
      <c r="E212">
        <v>4</v>
      </c>
      <c r="F212">
        <v>573</v>
      </c>
    </row>
    <row r="213" spans="4:6">
      <c r="D213">
        <v>200</v>
      </c>
      <c r="E213">
        <v>4</v>
      </c>
      <c r="F213">
        <v>549</v>
      </c>
    </row>
    <row r="214" spans="4:6">
      <c r="D214">
        <v>200</v>
      </c>
      <c r="E214">
        <v>4</v>
      </c>
      <c r="F214">
        <v>564</v>
      </c>
    </row>
    <row r="215" spans="4:6">
      <c r="D215">
        <v>200</v>
      </c>
      <c r="E215">
        <v>4</v>
      </c>
      <c r="F215">
        <v>547</v>
      </c>
    </row>
    <row r="216" spans="4:6">
      <c r="D216">
        <v>200</v>
      </c>
      <c r="E216">
        <v>4</v>
      </c>
      <c r="F216">
        <v>630</v>
      </c>
    </row>
    <row r="217" spans="4:6">
      <c r="D217">
        <v>200</v>
      </c>
      <c r="E217">
        <v>4</v>
      </c>
      <c r="F217">
        <v>614</v>
      </c>
    </row>
    <row r="218" spans="4:6">
      <c r="D218">
        <v>200</v>
      </c>
      <c r="E218">
        <v>4</v>
      </c>
      <c r="F218">
        <v>608</v>
      </c>
    </row>
    <row r="219" spans="4:6">
      <c r="D219">
        <v>200</v>
      </c>
      <c r="E219">
        <v>4</v>
      </c>
      <c r="F219">
        <v>558</v>
      </c>
    </row>
    <row r="220" spans="4:6">
      <c r="D220">
        <v>200</v>
      </c>
      <c r="E220">
        <v>4</v>
      </c>
      <c r="F220">
        <v>577</v>
      </c>
    </row>
    <row r="221" spans="4:6">
      <c r="D221">
        <v>200</v>
      </c>
      <c r="E221">
        <v>4</v>
      </c>
      <c r="F221">
        <v>653</v>
      </c>
    </row>
    <row r="222" spans="4:6">
      <c r="D222">
        <v>200</v>
      </c>
      <c r="E222">
        <v>4</v>
      </c>
      <c r="F222">
        <v>617</v>
      </c>
    </row>
  </sheetData>
  <pageMargins left="0.75" right="0.75" top="1" bottom="1" header="0.511811024" footer="0.511811024"/>
  <pageSetup orientation="portrait" horizontalDpi="300" verticalDpi="300" r:id="rId1"/>
  <headerFooter alignWithMargins="0">
    <oddHeader>&amp;A</oddHeader>
    <oddFooter>Página &amp;P</oddFooter>
  </headerFooter>
  <drawing r:id="rId2"/>
  <legacyDrawing r:id="rId3"/>
  <oleObjects>
    <oleObject progId="STATISTICAGraph" shapeId="2049" r:id="rId4"/>
    <oleObject progId="STATISTICAGraph" shapeId="2050" r:id="rId5"/>
  </oleObjects>
</worksheet>
</file>

<file path=xl/worksheets/sheet4.xml><?xml version="1.0" encoding="utf-8"?>
<worksheet xmlns="http://schemas.openxmlformats.org/spreadsheetml/2006/main" xmlns:r="http://schemas.openxmlformats.org/officeDocument/2006/relationships">
  <dimension ref="A1:K128"/>
  <sheetViews>
    <sheetView workbookViewId="0"/>
  </sheetViews>
  <sheetFormatPr baseColWidth="10" defaultRowHeight="12.75"/>
  <sheetData>
    <row r="1" spans="1:3">
      <c r="A1" t="s">
        <v>2</v>
      </c>
      <c r="C1" t="s">
        <v>17</v>
      </c>
    </row>
    <row r="2" spans="1:3">
      <c r="A2" t="s">
        <v>26</v>
      </c>
      <c r="B2" t="s">
        <v>126</v>
      </c>
    </row>
    <row r="3" spans="1:3">
      <c r="A3">
        <v>1</v>
      </c>
      <c r="B3">
        <v>3.29</v>
      </c>
    </row>
    <row r="4" spans="1:3">
      <c r="A4">
        <v>1</v>
      </c>
      <c r="B4">
        <v>3.52</v>
      </c>
    </row>
    <row r="5" spans="1:3">
      <c r="A5">
        <v>1</v>
      </c>
      <c r="B5">
        <v>3.68</v>
      </c>
    </row>
    <row r="6" spans="1:3">
      <c r="A6">
        <v>1</v>
      </c>
      <c r="B6">
        <v>4.41</v>
      </c>
    </row>
    <row r="7" spans="1:3">
      <c r="A7">
        <v>1</v>
      </c>
      <c r="B7">
        <v>4</v>
      </c>
    </row>
    <row r="8" spans="1:3">
      <c r="A8">
        <v>1</v>
      </c>
      <c r="B8">
        <v>3.36</v>
      </c>
    </row>
    <row r="9" spans="1:3">
      <c r="A9">
        <v>1</v>
      </c>
      <c r="B9">
        <v>3.43</v>
      </c>
    </row>
    <row r="10" spans="1:3">
      <c r="A10">
        <v>1</v>
      </c>
      <c r="B10">
        <v>3.44</v>
      </c>
    </row>
    <row r="11" spans="1:3">
      <c r="A11">
        <v>1</v>
      </c>
      <c r="B11">
        <v>4</v>
      </c>
    </row>
    <row r="12" spans="1:3">
      <c r="A12">
        <v>1</v>
      </c>
      <c r="B12">
        <v>4.28</v>
      </c>
    </row>
    <row r="13" spans="1:3">
      <c r="A13">
        <v>1</v>
      </c>
      <c r="B13">
        <v>4.33</v>
      </c>
    </row>
    <row r="14" spans="1:3">
      <c r="A14">
        <v>1</v>
      </c>
      <c r="B14">
        <v>3.02</v>
      </c>
    </row>
    <row r="15" spans="1:3">
      <c r="A15">
        <v>1</v>
      </c>
      <c r="B15">
        <v>3.53</v>
      </c>
    </row>
    <row r="16" spans="1:3">
      <c r="A16">
        <v>1</v>
      </c>
      <c r="B16">
        <v>3.38</v>
      </c>
    </row>
    <row r="17" spans="1:2">
      <c r="A17">
        <v>1</v>
      </c>
      <c r="B17" t="s">
        <v>17</v>
      </c>
    </row>
    <row r="18" spans="1:2">
      <c r="A18">
        <v>1</v>
      </c>
      <c r="B18">
        <v>3.22</v>
      </c>
    </row>
    <row r="19" spans="1:2">
      <c r="A19">
        <v>1</v>
      </c>
      <c r="B19">
        <v>3.27</v>
      </c>
    </row>
    <row r="20" spans="1:2">
      <c r="A20">
        <v>1</v>
      </c>
      <c r="B20">
        <v>2.92</v>
      </c>
    </row>
    <row r="21" spans="1:2">
      <c r="A21">
        <v>1</v>
      </c>
      <c r="B21">
        <v>3.95</v>
      </c>
    </row>
    <row r="22" spans="1:2">
      <c r="A22">
        <v>1</v>
      </c>
      <c r="B22">
        <v>3.63</v>
      </c>
    </row>
    <row r="23" spans="1:2">
      <c r="A23">
        <v>1</v>
      </c>
      <c r="B23">
        <v>3.35</v>
      </c>
    </row>
    <row r="24" spans="1:2">
      <c r="A24">
        <v>1</v>
      </c>
      <c r="B24">
        <v>3.31</v>
      </c>
    </row>
    <row r="25" spans="1:2">
      <c r="A25">
        <v>1</v>
      </c>
      <c r="B25">
        <v>4.97</v>
      </c>
    </row>
    <row r="26" spans="1:2">
      <c r="A26">
        <v>1</v>
      </c>
      <c r="B26">
        <v>3.3</v>
      </c>
    </row>
    <row r="27" spans="1:2">
      <c r="A27">
        <v>1</v>
      </c>
      <c r="B27">
        <v>4.0599999999999996</v>
      </c>
    </row>
    <row r="28" spans="1:2">
      <c r="A28">
        <v>1</v>
      </c>
      <c r="B28">
        <v>3.44</v>
      </c>
    </row>
    <row r="29" spans="1:2">
      <c r="A29">
        <v>1</v>
      </c>
      <c r="B29">
        <v>3.13</v>
      </c>
    </row>
    <row r="30" spans="1:2">
      <c r="A30">
        <v>1</v>
      </c>
      <c r="B30">
        <v>3.64</v>
      </c>
    </row>
    <row r="31" spans="1:2">
      <c r="A31">
        <v>2</v>
      </c>
      <c r="B31">
        <v>3.6</v>
      </c>
    </row>
    <row r="32" spans="1:2">
      <c r="A32">
        <v>2</v>
      </c>
      <c r="B32">
        <v>3.94</v>
      </c>
    </row>
    <row r="33" spans="1:2">
      <c r="A33">
        <v>2</v>
      </c>
      <c r="B33">
        <v>3.94</v>
      </c>
    </row>
    <row r="34" spans="1:2">
      <c r="A34">
        <v>2</v>
      </c>
      <c r="B34">
        <v>4.41</v>
      </c>
    </row>
    <row r="35" spans="1:2">
      <c r="A35">
        <v>2</v>
      </c>
      <c r="B35">
        <v>3.64</v>
      </c>
    </row>
    <row r="36" spans="1:2">
      <c r="A36">
        <v>2</v>
      </c>
      <c r="B36">
        <v>4.16</v>
      </c>
    </row>
    <row r="37" spans="1:2">
      <c r="A37">
        <v>2</v>
      </c>
      <c r="B37">
        <v>3.71</v>
      </c>
    </row>
    <row r="38" spans="1:2">
      <c r="A38">
        <v>2</v>
      </c>
      <c r="B38">
        <v>3.54</v>
      </c>
    </row>
    <row r="39" spans="1:2">
      <c r="A39">
        <v>2</v>
      </c>
      <c r="B39">
        <v>3.65</v>
      </c>
    </row>
    <row r="40" spans="1:2">
      <c r="A40">
        <v>2</v>
      </c>
      <c r="B40">
        <v>3.45</v>
      </c>
    </row>
    <row r="41" spans="1:2">
      <c r="A41">
        <v>2</v>
      </c>
      <c r="B41">
        <v>4.07</v>
      </c>
    </row>
    <row r="42" spans="1:2">
      <c r="A42">
        <v>2</v>
      </c>
      <c r="B42">
        <v>3.85</v>
      </c>
    </row>
    <row r="43" spans="1:2">
      <c r="A43">
        <v>2</v>
      </c>
      <c r="B43">
        <v>3.66</v>
      </c>
    </row>
    <row r="44" spans="1:2">
      <c r="A44">
        <v>2</v>
      </c>
      <c r="B44">
        <v>3.29</v>
      </c>
    </row>
    <row r="45" spans="1:2">
      <c r="A45">
        <v>2</v>
      </c>
      <c r="B45">
        <v>2.52</v>
      </c>
    </row>
    <row r="46" spans="1:2">
      <c r="A46">
        <v>2</v>
      </c>
      <c r="B46">
        <v>2.87</v>
      </c>
    </row>
    <row r="47" spans="1:2">
      <c r="A47">
        <v>2</v>
      </c>
      <c r="B47">
        <v>3.35</v>
      </c>
    </row>
    <row r="48" spans="1:2">
      <c r="A48">
        <v>2</v>
      </c>
      <c r="B48">
        <v>3.18</v>
      </c>
    </row>
    <row r="49" spans="1:2">
      <c r="A49">
        <v>2</v>
      </c>
      <c r="B49">
        <v>3.34</v>
      </c>
    </row>
    <row r="50" spans="1:2">
      <c r="A50">
        <v>2</v>
      </c>
      <c r="B50">
        <v>3.15</v>
      </c>
    </row>
    <row r="51" spans="1:2">
      <c r="A51">
        <v>2</v>
      </c>
      <c r="B51">
        <v>2.72</v>
      </c>
    </row>
    <row r="52" spans="1:2">
      <c r="A52">
        <v>2</v>
      </c>
      <c r="B52">
        <v>3.1</v>
      </c>
    </row>
    <row r="53" spans="1:2">
      <c r="A53">
        <v>2</v>
      </c>
      <c r="B53">
        <v>3.38</v>
      </c>
    </row>
    <row r="54" spans="1:2">
      <c r="A54">
        <v>2</v>
      </c>
      <c r="B54">
        <v>3.31</v>
      </c>
    </row>
    <row r="55" spans="1:2">
      <c r="A55">
        <v>2</v>
      </c>
      <c r="B55">
        <v>2.57</v>
      </c>
    </row>
    <row r="56" spans="1:2">
      <c r="A56">
        <v>2</v>
      </c>
      <c r="B56">
        <v>3.46</v>
      </c>
    </row>
    <row r="57" spans="1:2">
      <c r="A57">
        <v>2</v>
      </c>
      <c r="B57">
        <v>3.14</v>
      </c>
    </row>
    <row r="58" spans="1:2">
      <c r="A58">
        <v>3</v>
      </c>
      <c r="B58">
        <v>3.24</v>
      </c>
    </row>
    <row r="59" spans="1:2">
      <c r="A59">
        <v>3</v>
      </c>
      <c r="B59">
        <v>3.53</v>
      </c>
    </row>
    <row r="60" spans="1:2">
      <c r="A60">
        <v>3</v>
      </c>
      <c r="B60">
        <v>3</v>
      </c>
    </row>
    <row r="61" spans="1:2">
      <c r="A61">
        <v>3</v>
      </c>
      <c r="B61">
        <v>3.39</v>
      </c>
    </row>
    <row r="62" spans="1:2">
      <c r="A62">
        <v>3</v>
      </c>
      <c r="B62">
        <v>3.51</v>
      </c>
    </row>
    <row r="63" spans="1:2">
      <c r="A63">
        <v>3</v>
      </c>
      <c r="B63">
        <v>3.89</v>
      </c>
    </row>
    <row r="64" spans="1:2">
      <c r="A64">
        <v>3</v>
      </c>
      <c r="B64">
        <v>3.27</v>
      </c>
    </row>
    <row r="65" spans="1:2">
      <c r="A65">
        <v>3</v>
      </c>
      <c r="B65">
        <v>4.1500000000000004</v>
      </c>
    </row>
    <row r="66" spans="1:2">
      <c r="A66">
        <v>3</v>
      </c>
      <c r="B66">
        <v>3.72</v>
      </c>
    </row>
    <row r="67" spans="1:2">
      <c r="A67">
        <v>3</v>
      </c>
      <c r="B67">
        <v>4.8899999999999997</v>
      </c>
    </row>
    <row r="68" spans="1:2">
      <c r="A68">
        <v>3</v>
      </c>
      <c r="B68">
        <v>3.19</v>
      </c>
    </row>
    <row r="69" spans="1:2">
      <c r="A69">
        <v>3</v>
      </c>
      <c r="B69">
        <v>3.14</v>
      </c>
    </row>
    <row r="70" spans="1:2">
      <c r="A70">
        <v>3</v>
      </c>
      <c r="B70">
        <v>3.47</v>
      </c>
    </row>
    <row r="71" spans="1:2">
      <c r="A71">
        <v>3</v>
      </c>
      <c r="B71">
        <v>2.61</v>
      </c>
    </row>
    <row r="72" spans="1:2">
      <c r="A72">
        <v>3</v>
      </c>
      <c r="B72">
        <v>2.74</v>
      </c>
    </row>
    <row r="73" spans="1:2">
      <c r="A73">
        <v>3</v>
      </c>
      <c r="B73">
        <v>3.26</v>
      </c>
    </row>
    <row r="74" spans="1:2">
      <c r="A74">
        <v>3</v>
      </c>
      <c r="B74">
        <v>2.77</v>
      </c>
    </row>
    <row r="75" spans="1:2">
      <c r="A75">
        <v>3</v>
      </c>
      <c r="B75">
        <v>3.33</v>
      </c>
    </row>
    <row r="76" spans="1:2">
      <c r="A76">
        <v>3</v>
      </c>
      <c r="B76">
        <v>3.41</v>
      </c>
    </row>
    <row r="77" spans="1:2">
      <c r="A77">
        <v>3</v>
      </c>
      <c r="B77">
        <v>3.35</v>
      </c>
    </row>
    <row r="78" spans="1:2">
      <c r="A78">
        <v>3</v>
      </c>
      <c r="B78">
        <v>3.93</v>
      </c>
    </row>
    <row r="79" spans="1:2">
      <c r="A79">
        <v>3</v>
      </c>
      <c r="B79">
        <v>3.95</v>
      </c>
    </row>
    <row r="80" spans="1:2">
      <c r="A80">
        <v>3</v>
      </c>
      <c r="B80">
        <v>3.4</v>
      </c>
    </row>
    <row r="81" spans="1:2">
      <c r="A81">
        <v>3</v>
      </c>
      <c r="B81">
        <v>3.17</v>
      </c>
    </row>
    <row r="82" spans="1:2">
      <c r="A82">
        <v>3</v>
      </c>
      <c r="B82">
        <v>3.49</v>
      </c>
    </row>
    <row r="83" spans="1:2">
      <c r="A83">
        <v>3</v>
      </c>
      <c r="B83">
        <v>2.41</v>
      </c>
    </row>
    <row r="84" spans="1:2">
      <c r="A84">
        <v>4</v>
      </c>
      <c r="B84">
        <v>3.6</v>
      </c>
    </row>
    <row r="85" spans="1:2">
      <c r="A85">
        <v>4</v>
      </c>
      <c r="B85">
        <v>3.92</v>
      </c>
    </row>
    <row r="86" spans="1:2">
      <c r="A86">
        <v>4</v>
      </c>
      <c r="B86">
        <v>4.3899999999999997</v>
      </c>
    </row>
    <row r="87" spans="1:2">
      <c r="A87">
        <v>4</v>
      </c>
      <c r="B87">
        <v>3.91</v>
      </c>
    </row>
    <row r="88" spans="1:2">
      <c r="A88">
        <v>4</v>
      </c>
      <c r="B88">
        <v>2.69</v>
      </c>
    </row>
    <row r="89" spans="1:2">
      <c r="A89">
        <v>4</v>
      </c>
      <c r="B89">
        <v>3.41</v>
      </c>
    </row>
    <row r="90" spans="1:2">
      <c r="A90">
        <v>4</v>
      </c>
      <c r="B90">
        <v>3.48</v>
      </c>
    </row>
    <row r="91" spans="1:2">
      <c r="A91">
        <v>4</v>
      </c>
      <c r="B91">
        <v>3</v>
      </c>
    </row>
    <row r="92" spans="1:2">
      <c r="A92">
        <v>4</v>
      </c>
      <c r="B92">
        <v>3.5</v>
      </c>
    </row>
    <row r="93" spans="1:2">
      <c r="A93">
        <v>4</v>
      </c>
      <c r="B93">
        <v>3.61</v>
      </c>
    </row>
    <row r="94" spans="1:2">
      <c r="A94">
        <v>4</v>
      </c>
      <c r="B94">
        <v>2.64</v>
      </c>
    </row>
    <row r="95" spans="1:2">
      <c r="A95">
        <v>4</v>
      </c>
      <c r="B95">
        <v>3.2</v>
      </c>
    </row>
    <row r="96" spans="1:2">
      <c r="A96">
        <v>4</v>
      </c>
      <c r="B96">
        <v>3.13</v>
      </c>
    </row>
    <row r="97" spans="1:2">
      <c r="A97">
        <v>4</v>
      </c>
      <c r="B97">
        <v>3.72</v>
      </c>
    </row>
    <row r="98" spans="1:2">
      <c r="A98">
        <v>4</v>
      </c>
      <c r="B98">
        <v>4.08</v>
      </c>
    </row>
    <row r="99" spans="1:2">
      <c r="A99">
        <v>4</v>
      </c>
      <c r="B99">
        <v>2.86</v>
      </c>
    </row>
    <row r="100" spans="1:2">
      <c r="A100">
        <v>4</v>
      </c>
      <c r="B100">
        <v>2.86</v>
      </c>
    </row>
    <row r="101" spans="1:2">
      <c r="A101">
        <v>4</v>
      </c>
      <c r="B101">
        <v>3.84</v>
      </c>
    </row>
    <row r="102" spans="1:2">
      <c r="A102">
        <v>4</v>
      </c>
      <c r="B102">
        <v>3.02</v>
      </c>
    </row>
    <row r="103" spans="1:2">
      <c r="A103">
        <v>4</v>
      </c>
      <c r="B103">
        <v>4.1500000000000004</v>
      </c>
    </row>
    <row r="104" spans="1:2">
      <c r="A104">
        <v>4</v>
      </c>
      <c r="B104">
        <v>3.29</v>
      </c>
    </row>
    <row r="105" spans="1:2">
      <c r="A105">
        <v>4</v>
      </c>
      <c r="B105">
        <v>3.81</v>
      </c>
    </row>
    <row r="106" spans="1:2">
      <c r="A106">
        <v>4</v>
      </c>
      <c r="B106">
        <v>2.23</v>
      </c>
    </row>
    <row r="107" spans="1:2">
      <c r="A107">
        <v>4</v>
      </c>
      <c r="B107">
        <v>3.3</v>
      </c>
    </row>
    <row r="108" spans="1:2">
      <c r="A108">
        <v>4</v>
      </c>
      <c r="B108">
        <v>3.47</v>
      </c>
    </row>
    <row r="109" spans="1:2">
      <c r="A109">
        <v>4</v>
      </c>
      <c r="B109">
        <v>3.11</v>
      </c>
    </row>
    <row r="113" spans="1:11">
      <c r="A113" t="s">
        <v>33</v>
      </c>
    </row>
    <row r="114" spans="1:11">
      <c r="A114" t="s">
        <v>127</v>
      </c>
    </row>
    <row r="115" spans="1:11">
      <c r="B115" t="s">
        <v>35</v>
      </c>
      <c r="C115" t="s">
        <v>36</v>
      </c>
      <c r="D115" t="s">
        <v>35</v>
      </c>
      <c r="E115" t="s">
        <v>36</v>
      </c>
      <c r="F115" t="s">
        <v>37</v>
      </c>
      <c r="G115" t="s">
        <v>37</v>
      </c>
    </row>
    <row r="116" spans="1:11">
      <c r="B116" t="s">
        <v>38</v>
      </c>
      <c r="C116" t="s">
        <v>38</v>
      </c>
      <c r="D116" t="s">
        <v>39</v>
      </c>
      <c r="E116" t="s">
        <v>39</v>
      </c>
      <c r="F116" t="s">
        <v>31</v>
      </c>
      <c r="G116" t="s">
        <v>40</v>
      </c>
    </row>
    <row r="117" spans="1:11">
      <c r="A117" t="s">
        <v>41</v>
      </c>
      <c r="B117">
        <v>3</v>
      </c>
      <c r="C117">
        <v>0.32275041937828064</v>
      </c>
      <c r="D117">
        <v>102</v>
      </c>
      <c r="E117">
        <v>0.24362547695636749</v>
      </c>
      <c r="F117">
        <v>1.324781060218811</v>
      </c>
      <c r="G117">
        <v>0.27047339081764221</v>
      </c>
    </row>
    <row r="120" spans="1:11">
      <c r="A120" t="s">
        <v>42</v>
      </c>
      <c r="D120" t="s">
        <v>43</v>
      </c>
      <c r="G120" t="s">
        <v>128</v>
      </c>
    </row>
    <row r="121" spans="1:11">
      <c r="A121" t="s">
        <v>45</v>
      </c>
      <c r="D121" t="s">
        <v>45</v>
      </c>
      <c r="G121" t="s">
        <v>60</v>
      </c>
    </row>
    <row r="122" spans="1:11">
      <c r="B122" t="s">
        <v>37</v>
      </c>
      <c r="C122" t="s">
        <v>37</v>
      </c>
      <c r="E122" t="s">
        <v>37</v>
      </c>
      <c r="F122" t="s">
        <v>37</v>
      </c>
      <c r="G122" t="s">
        <v>129</v>
      </c>
    </row>
    <row r="123" spans="1:11">
      <c r="B123" t="s">
        <v>130</v>
      </c>
      <c r="C123" t="s">
        <v>47</v>
      </c>
      <c r="E123" t="s">
        <v>130</v>
      </c>
      <c r="F123" t="s">
        <v>47</v>
      </c>
      <c r="H123" t="s">
        <v>62</v>
      </c>
      <c r="I123" t="s">
        <v>63</v>
      </c>
      <c r="J123" t="s">
        <v>64</v>
      </c>
      <c r="K123" t="s">
        <v>65</v>
      </c>
    </row>
    <row r="124" spans="1:11">
      <c r="A124" t="s">
        <v>51</v>
      </c>
      <c r="B124">
        <v>3.6244444847106934</v>
      </c>
      <c r="C124">
        <v>27</v>
      </c>
      <c r="D124" t="s">
        <v>51</v>
      </c>
      <c r="E124">
        <v>0.47951364517211914</v>
      </c>
      <c r="F124">
        <v>27</v>
      </c>
      <c r="H124" t="s">
        <v>131</v>
      </c>
      <c r="I124" t="s">
        <v>132</v>
      </c>
      <c r="J124" t="s">
        <v>133</v>
      </c>
      <c r="K124" t="s">
        <v>134</v>
      </c>
    </row>
    <row r="125" spans="1:11">
      <c r="A125" t="s">
        <v>53</v>
      </c>
      <c r="B125">
        <v>3.4444444179534912</v>
      </c>
      <c r="C125">
        <v>27</v>
      </c>
      <c r="D125" t="s">
        <v>53</v>
      </c>
      <c r="E125">
        <v>0.46534794569015503</v>
      </c>
      <c r="F125">
        <v>27</v>
      </c>
      <c r="G125" t="s">
        <v>70</v>
      </c>
      <c r="I125" s="1">
        <v>0.1874927282333374</v>
      </c>
      <c r="J125" s="1">
        <v>0.12259693443775177</v>
      </c>
      <c r="K125" s="1">
        <v>0.11004041135311127</v>
      </c>
    </row>
    <row r="126" spans="1:11">
      <c r="A126" t="s">
        <v>55</v>
      </c>
      <c r="B126">
        <v>3.3926923274993896</v>
      </c>
      <c r="C126">
        <v>26</v>
      </c>
      <c r="D126" t="s">
        <v>55</v>
      </c>
      <c r="E126">
        <v>0.51303458213806152</v>
      </c>
      <c r="F126">
        <v>26</v>
      </c>
      <c r="G126" t="s">
        <v>71</v>
      </c>
      <c r="H126" s="1">
        <v>0.1874927282333374</v>
      </c>
      <c r="J126">
        <v>0.72254395484924316</v>
      </c>
      <c r="K126">
        <v>0.70578908920288086</v>
      </c>
    </row>
    <row r="127" spans="1:11">
      <c r="A127" t="s">
        <v>57</v>
      </c>
      <c r="B127">
        <v>3.3930768966674805</v>
      </c>
      <c r="C127">
        <v>26</v>
      </c>
      <c r="D127" t="s">
        <v>57</v>
      </c>
      <c r="E127">
        <v>0.51618421077728271</v>
      </c>
      <c r="F127">
        <v>26</v>
      </c>
      <c r="G127" t="s">
        <v>72</v>
      </c>
      <c r="H127" s="1">
        <v>0.12259693443775177</v>
      </c>
      <c r="I127">
        <v>0.72254395484924316</v>
      </c>
      <c r="K127">
        <v>0.99784517288208008</v>
      </c>
    </row>
    <row r="128" spans="1:11">
      <c r="A128" t="s">
        <v>58</v>
      </c>
      <c r="B128">
        <v>3.4649999141693115</v>
      </c>
      <c r="C128">
        <v>106</v>
      </c>
      <c r="D128" t="s">
        <v>58</v>
      </c>
      <c r="E128">
        <v>0.49586912989616394</v>
      </c>
      <c r="F128">
        <v>106</v>
      </c>
      <c r="G128" t="s">
        <v>73</v>
      </c>
      <c r="H128" s="1">
        <v>0.11004041135311127</v>
      </c>
      <c r="I128">
        <v>0.70578908920288086</v>
      </c>
      <c r="J128">
        <v>0.99784517288208008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legacyDrawing r:id="rId1"/>
  <oleObjects>
    <oleObject progId="STATISTICAGraph" shapeId="3073" r:id="rId2"/>
  </oleObjects>
</worksheet>
</file>

<file path=xl/worksheets/sheet5.xml><?xml version="1.0" encoding="utf-8"?>
<worksheet xmlns="http://schemas.openxmlformats.org/spreadsheetml/2006/main" xmlns:r="http://schemas.openxmlformats.org/officeDocument/2006/relationships">
  <dimension ref="A1:F14"/>
  <sheetViews>
    <sheetView workbookViewId="0">
      <selection activeCell="B55" sqref="B55"/>
    </sheetView>
  </sheetViews>
  <sheetFormatPr baseColWidth="10" defaultRowHeight="12.75"/>
  <sheetData>
    <row r="1" spans="1:6">
      <c r="A1" t="s">
        <v>135</v>
      </c>
      <c r="B1" t="s">
        <v>136</v>
      </c>
    </row>
    <row r="2" spans="1:6">
      <c r="A2" t="s">
        <v>31</v>
      </c>
      <c r="B2" s="2" t="s">
        <v>137</v>
      </c>
    </row>
    <row r="3" spans="1:6">
      <c r="A3" t="s">
        <v>30</v>
      </c>
      <c r="B3" t="s">
        <v>138</v>
      </c>
    </row>
    <row r="4" spans="1:6">
      <c r="A4" t="s">
        <v>29</v>
      </c>
      <c r="B4" t="s">
        <v>139</v>
      </c>
    </row>
    <row r="5" spans="1:6">
      <c r="A5" t="s">
        <v>28</v>
      </c>
      <c r="B5" t="s">
        <v>140</v>
      </c>
    </row>
    <row r="8" spans="1:6">
      <c r="A8" t="s">
        <v>141</v>
      </c>
      <c r="B8" t="s">
        <v>25</v>
      </c>
      <c r="D8" t="s">
        <v>142</v>
      </c>
    </row>
    <row r="9" spans="1:6">
      <c r="B9" t="s">
        <v>17</v>
      </c>
    </row>
    <row r="10" spans="1:6">
      <c r="A10" t="s">
        <v>26</v>
      </c>
      <c r="B10" t="s">
        <v>143</v>
      </c>
      <c r="C10" t="s">
        <v>144</v>
      </c>
      <c r="D10" t="s">
        <v>26</v>
      </c>
      <c r="E10" t="s">
        <v>145</v>
      </c>
      <c r="F10" t="s">
        <v>146</v>
      </c>
    </row>
    <row r="11" spans="1:6">
      <c r="A11" t="s">
        <v>28</v>
      </c>
      <c r="B11">
        <v>534</v>
      </c>
      <c r="C11">
        <v>607</v>
      </c>
      <c r="D11" t="s">
        <v>28</v>
      </c>
      <c r="E11">
        <v>51</v>
      </c>
      <c r="F11">
        <v>47</v>
      </c>
    </row>
    <row r="12" spans="1:6">
      <c r="A12" t="s">
        <v>29</v>
      </c>
      <c r="B12">
        <v>475</v>
      </c>
      <c r="C12">
        <v>475</v>
      </c>
      <c r="D12" t="s">
        <v>29</v>
      </c>
      <c r="E12">
        <v>56</v>
      </c>
      <c r="F12">
        <v>29</v>
      </c>
    </row>
    <row r="13" spans="1:6">
      <c r="A13" t="s">
        <v>30</v>
      </c>
      <c r="B13">
        <v>518</v>
      </c>
      <c r="C13">
        <v>526</v>
      </c>
      <c r="D13" t="s">
        <v>30</v>
      </c>
      <c r="E13">
        <v>33</v>
      </c>
      <c r="F13">
        <v>18</v>
      </c>
    </row>
    <row r="14" spans="1:6">
      <c r="A14" t="s">
        <v>31</v>
      </c>
      <c r="B14">
        <v>525</v>
      </c>
      <c r="C14">
        <v>520</v>
      </c>
      <c r="D14" t="s">
        <v>31</v>
      </c>
      <c r="E14">
        <v>44</v>
      </c>
      <c r="F14">
        <v>34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Forma de citar</vt:lpstr>
      <vt:lpstr>Presion osmotica</vt:lpstr>
      <vt:lpstr>Cap. Osmotica STD</vt:lpstr>
      <vt:lpstr>Pesos finales STD</vt:lpstr>
      <vt:lpstr>Comapracion Seti vanna</vt:lpstr>
    </vt:vector>
  </TitlesOfParts>
  <Company>Acer OEM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 End User</dc:creator>
  <cp:lastModifiedBy>Martina Escamilla</cp:lastModifiedBy>
  <dcterms:created xsi:type="dcterms:W3CDTF">1998-12-02T01:45:22Z</dcterms:created>
  <dcterms:modified xsi:type="dcterms:W3CDTF">2011-06-20T15:32:13Z</dcterms:modified>
</cp:coreProperties>
</file>